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5" i="2"/>
  <c r="E55"/>
  <c r="D56" l="1"/>
  <c r="D57" s="1"/>
  <c r="D58" s="1"/>
  <c r="E56"/>
  <c r="E57" s="1"/>
  <c r="E58" s="1"/>
  <c r="F125" i="1"/>
  <c r="F106"/>
  <c r="H111"/>
  <c r="H110"/>
  <c r="H125" s="1"/>
  <c r="G111"/>
  <c r="I111" s="1"/>
  <c r="G110"/>
  <c r="G125" s="1"/>
  <c r="H97"/>
  <c r="I97"/>
  <c r="H98"/>
  <c r="H99"/>
  <c r="I99"/>
  <c r="H100"/>
  <c r="H101"/>
  <c r="I101"/>
  <c r="H102"/>
  <c r="H103"/>
  <c r="I103"/>
  <c r="H96"/>
  <c r="H106" s="1"/>
  <c r="G97"/>
  <c r="G98"/>
  <c r="I98" s="1"/>
  <c r="G99"/>
  <c r="G100"/>
  <c r="I100" s="1"/>
  <c r="G101"/>
  <c r="G102"/>
  <c r="I102" s="1"/>
  <c r="G103"/>
  <c r="G96"/>
  <c r="G106" s="1"/>
  <c r="E85"/>
  <c r="D85"/>
  <c r="C85"/>
  <c r="B85"/>
  <c r="Q39"/>
  <c r="Q40"/>
  <c r="Q41" s="1"/>
  <c r="Q42" s="1"/>
  <c r="P39"/>
  <c r="P40"/>
  <c r="P41" s="1"/>
  <c r="P42" s="1"/>
  <c r="O39"/>
  <c r="I20"/>
  <c r="F10"/>
  <c r="F9"/>
  <c r="F18" s="1"/>
  <c r="N39"/>
  <c r="I96" l="1"/>
  <c r="I106" s="1"/>
  <c r="I110"/>
  <c r="I125" s="1"/>
  <c r="B86"/>
  <c r="B87" s="1"/>
  <c r="B88" s="1"/>
  <c r="C86"/>
  <c r="C87" s="1"/>
  <c r="C88" s="1"/>
  <c r="D86"/>
  <c r="D87" s="1"/>
  <c r="D88" s="1"/>
  <c r="E86"/>
  <c r="E87" s="1"/>
  <c r="E88" s="1"/>
  <c r="I21"/>
  <c r="I22" s="1"/>
  <c r="I25" s="1"/>
  <c r="I26" s="1"/>
  <c r="O40"/>
  <c r="O41" s="1"/>
  <c r="O42" s="1"/>
  <c r="F19"/>
  <c r="F20" s="1"/>
  <c r="F21" s="1"/>
  <c r="F22" s="1"/>
  <c r="N40"/>
  <c r="N41" s="1"/>
  <c r="N42" s="1"/>
  <c r="P43" s="1"/>
  <c r="B26"/>
  <c r="B12"/>
  <c r="B28" s="1"/>
  <c r="E89" l="1"/>
  <c r="D89"/>
  <c r="C89"/>
  <c r="O43"/>
  <c r="Q43"/>
  <c r="B29"/>
  <c r="B30" s="1"/>
  <c r="B31" s="1"/>
  <c r="B44" s="1"/>
</calcChain>
</file>

<file path=xl/sharedStrings.xml><?xml version="1.0" encoding="utf-8"?>
<sst xmlns="http://schemas.openxmlformats.org/spreadsheetml/2006/main" count="258" uniqueCount="106">
  <si>
    <t>Директор</t>
  </si>
  <si>
    <t>Зам 1</t>
  </si>
  <si>
    <t>Зам 2</t>
  </si>
  <si>
    <t>Зам 3</t>
  </si>
  <si>
    <t>Зам 4</t>
  </si>
  <si>
    <t>оклад</t>
  </si>
  <si>
    <t>гл.бухг.</t>
  </si>
  <si>
    <t>бухг</t>
  </si>
  <si>
    <t>кассир</t>
  </si>
  <si>
    <t>1. Образовательный центр</t>
  </si>
  <si>
    <t>Все остальное</t>
  </si>
  <si>
    <t>итого</t>
  </si>
  <si>
    <t>итого:</t>
  </si>
  <si>
    <t>211 статья</t>
  </si>
  <si>
    <t>213 статья</t>
  </si>
  <si>
    <t>итого в месяц</t>
  </si>
  <si>
    <t>в год</t>
  </si>
  <si>
    <t>Дир №1</t>
  </si>
  <si>
    <t>Дир№2</t>
  </si>
  <si>
    <t>гл.б</t>
  </si>
  <si>
    <t>бухг.кассир</t>
  </si>
  <si>
    <t>школы:</t>
  </si>
  <si>
    <t>касс</t>
  </si>
  <si>
    <t>сады</t>
  </si>
  <si>
    <t>ДДТ дир</t>
  </si>
  <si>
    <t>Экономия</t>
  </si>
  <si>
    <t>(в том  числе  местный бюджет 538231)</t>
  </si>
  <si>
    <t>2 вариант</t>
  </si>
  <si>
    <t>гл.бухг</t>
  </si>
  <si>
    <t>пом.бухг</t>
  </si>
  <si>
    <t>итого в мес</t>
  </si>
  <si>
    <t>экономия</t>
  </si>
  <si>
    <t>3 вариант</t>
  </si>
  <si>
    <t>итого в год</t>
  </si>
  <si>
    <t>1 вариант</t>
  </si>
  <si>
    <t>Есть</t>
  </si>
  <si>
    <t>в том числе м.б.</t>
  </si>
  <si>
    <t>Образовательный центр</t>
  </si>
  <si>
    <t>МБОУ Целинная  СОЩ №1</t>
  </si>
  <si>
    <t>МБОУ Целинная  СОЩ №2</t>
  </si>
  <si>
    <t>ДДТ</t>
  </si>
  <si>
    <t>ДЮСШ</t>
  </si>
  <si>
    <t>МБОУ Целинный д/с №4 №Теремок</t>
  </si>
  <si>
    <t>филиалы:</t>
  </si>
  <si>
    <t>Верх-Яминская ООШ</t>
  </si>
  <si>
    <t>Хомутинская ООШ</t>
  </si>
  <si>
    <t>Еландинская ООШ</t>
  </si>
  <si>
    <t>Верх-Марушинская ООШ</t>
  </si>
  <si>
    <t>Овсянниковская СОШ</t>
  </si>
  <si>
    <t>Штат</t>
  </si>
  <si>
    <t>Оклад</t>
  </si>
  <si>
    <t>ФЗП в год</t>
  </si>
  <si>
    <t>МБОУ Побединская СОШ</t>
  </si>
  <si>
    <t>МКОУ Побединский д/с №Солнышко"</t>
  </si>
  <si>
    <t>Поповичевская ООШ</t>
  </si>
  <si>
    <t>Шалапская ООШ</t>
  </si>
  <si>
    <t>Шалапский д/с</t>
  </si>
  <si>
    <t>МБОУ  Марушинская СОШ</t>
  </si>
  <si>
    <t>МБОУ  Марушинский д/с</t>
  </si>
  <si>
    <t>Верх-Шубинская НОШ</t>
  </si>
  <si>
    <t>Ложкинская ООШ</t>
  </si>
  <si>
    <t>Ложкинский д/с</t>
  </si>
  <si>
    <t>Юридическое лицо</t>
  </si>
  <si>
    <t>МБОУ Дружбинская СОШ</t>
  </si>
  <si>
    <t>МБОУ Дружбинский д/с</t>
  </si>
  <si>
    <t>затраты</t>
  </si>
  <si>
    <t>директор</t>
  </si>
  <si>
    <t>МБОУ Марушинская СОШ</t>
  </si>
  <si>
    <t>МКОУ Ложкинская ООШ</t>
  </si>
  <si>
    <t>гл. бухг.</t>
  </si>
  <si>
    <t>МБОУ Бочкаревская СОШ</t>
  </si>
  <si>
    <t>МБОУ Воеводская СОШ</t>
  </si>
  <si>
    <t xml:space="preserve">      Верх-Шубинская НОШ   (филиал      МБОУ Марушинская СОШ)</t>
  </si>
  <si>
    <t>МБОУ Целинная СОШ № 1</t>
  </si>
  <si>
    <t xml:space="preserve">     Верх-Яминская ООШ  (филиал МБОУ Целинная  СОШ №1)</t>
  </si>
  <si>
    <t>МБОУ Целинная СОШ № 2</t>
  </si>
  <si>
    <t>МКОУ Овсянниковская СОШ</t>
  </si>
  <si>
    <t>МКОУ  Сухо-Чемровская СОШ</t>
  </si>
  <si>
    <t xml:space="preserve">     Сверчковская НОШ (филиал МКОУ Сухо-Чемровская СОШ)</t>
  </si>
  <si>
    <t>МКОУ  Верх-Марушинская ООШ</t>
  </si>
  <si>
    <t>МКОУ Шалапская ООШ</t>
  </si>
  <si>
    <t>зав.филиал.</t>
  </si>
  <si>
    <t xml:space="preserve"> Поповичевская ООШ филиал МБОУ Побединская СОШ</t>
  </si>
  <si>
    <t xml:space="preserve">Еландинская ООШ, филиал МБОУ Целинная СОШ № 2 </t>
  </si>
  <si>
    <t xml:space="preserve"> Хомутинская ООШ, МБОУ Целинная СОШ № 2</t>
  </si>
  <si>
    <t>Шалапский д/с,филиал МКОУ Шалапская ООШ</t>
  </si>
  <si>
    <t>В-Марушинский д/с, филиал МКОУ  Верх-Марушинская ООШ</t>
  </si>
  <si>
    <t>пом.гл.бухг</t>
  </si>
  <si>
    <t>Побединский д/с, филиал МБОУ Побединская СОШ</t>
  </si>
  <si>
    <t>МБОУ ДОП,ОБРАЗ (ДДТ,ДЮСШ,ЛАГЕРЬ)</t>
  </si>
  <si>
    <t>МБДОУ "Бочкаревский д/с "Аленушка"</t>
  </si>
  <si>
    <t>МБДОУ "Марушинский д/с "Петушок"</t>
  </si>
  <si>
    <t>МБДОУ "Целинный д/с  №1 "Ромашка"</t>
  </si>
  <si>
    <t>МБДОУ "Целинный д/с  №4 "Теремок"</t>
  </si>
  <si>
    <t xml:space="preserve"> "Дружбинский д/с  "Ягодка", филиал МБОУ Дружбинская СОШ</t>
  </si>
  <si>
    <t>Ложкинский д/с  "Петушок" , филиал МКОУ Ложкинская ООШ</t>
  </si>
  <si>
    <t>завед.</t>
  </si>
  <si>
    <t>зав.фил.</t>
  </si>
  <si>
    <t>пом.бухг.</t>
  </si>
  <si>
    <t>Воеводский д/с  "Калинка", филиал МБОУ Воеводская СОШ</t>
  </si>
  <si>
    <t>Целинный д/с №2 "Светлячок", филиал МБДОУ "Целинный д/с  №1 "Ромашка"</t>
  </si>
  <si>
    <t>Общая экономия ФОТ в год, руб.</t>
  </si>
  <si>
    <t>Затраты на переоформление , руб.</t>
  </si>
  <si>
    <t>17 юридических лиц будут обслуживать 15 ед. бухгалтеров, в том числе 10 ед. за счет субвенции, 5 ед. за счет местного бюджета.</t>
  </si>
  <si>
    <t>За счет местного бюджета будут высвобождены 2 ед. из директоров ДДТ, ДЮСШ, ДОЛ "Восток"</t>
  </si>
  <si>
    <t>ПРОЕКТ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</si>
</sst>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Fill="1" applyBorder="1"/>
    <xf numFmtId="0" fontId="6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1" fontId="4" fillId="0" borderId="1" xfId="0" applyNumberFormat="1" applyFont="1" applyBorder="1"/>
    <xf numFmtId="0" fontId="5" fillId="0" borderId="0" xfId="0" applyFont="1"/>
    <xf numFmtId="1" fontId="5" fillId="0" borderId="0" xfId="0" applyNumberFormat="1" applyFont="1"/>
    <xf numFmtId="0" fontId="4" fillId="0" borderId="0" xfId="0" applyFont="1" applyFill="1" applyBorder="1"/>
    <xf numFmtId="1" fontId="4" fillId="0" borderId="2" xfId="0" applyNumberFormat="1" applyFont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Fill="1" applyBorder="1"/>
    <xf numFmtId="0" fontId="4" fillId="0" borderId="4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2" borderId="2" xfId="0" applyFont="1" applyFill="1" applyBorder="1" applyAlignment="1"/>
    <xf numFmtId="0" fontId="0" fillId="2" borderId="3" xfId="0" applyFill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2" xfId="0" applyFont="1" applyBorder="1" applyAlignment="1"/>
    <xf numFmtId="0" fontId="0" fillId="0" borderId="4" xfId="0" applyBorder="1" applyAlignment="1"/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25"/>
  <sheetViews>
    <sheetView topLeftCell="A101" workbookViewId="0">
      <selection activeCell="A48" sqref="A48:E90"/>
    </sheetView>
  </sheetViews>
  <sheetFormatPr defaultRowHeight="15"/>
  <cols>
    <col min="1" max="1" width="12.42578125" customWidth="1"/>
    <col min="5" max="5" width="11.42578125" customWidth="1"/>
    <col min="13" max="13" width="13.42578125" customWidth="1"/>
  </cols>
  <sheetData>
    <row r="2" spans="1:17">
      <c r="B2" t="s">
        <v>9</v>
      </c>
      <c r="E2" t="s">
        <v>27</v>
      </c>
      <c r="H2" t="s">
        <v>32</v>
      </c>
      <c r="M2" s="2" t="s">
        <v>35</v>
      </c>
      <c r="N2" s="2"/>
      <c r="O2" s="2" t="s">
        <v>34</v>
      </c>
      <c r="P2" s="2" t="s">
        <v>27</v>
      </c>
      <c r="Q2" s="2" t="s">
        <v>32</v>
      </c>
    </row>
    <row r="3" spans="1:17">
      <c r="B3" t="s">
        <v>5</v>
      </c>
      <c r="M3" s="2"/>
      <c r="N3" s="2"/>
      <c r="O3" s="2"/>
      <c r="P3" s="2"/>
      <c r="Q3" s="2"/>
    </row>
    <row r="4" spans="1:17">
      <c r="A4" t="s">
        <v>0</v>
      </c>
      <c r="B4">
        <v>50000</v>
      </c>
      <c r="E4" t="s">
        <v>28</v>
      </c>
      <c r="M4" s="2" t="s">
        <v>17</v>
      </c>
      <c r="N4" s="2">
        <v>28509</v>
      </c>
      <c r="O4" s="2"/>
      <c r="P4" s="2">
        <v>28509</v>
      </c>
      <c r="Q4" s="2">
        <v>28509</v>
      </c>
    </row>
    <row r="5" spans="1:17">
      <c r="A5" t="s">
        <v>1</v>
      </c>
      <c r="B5">
        <v>31000</v>
      </c>
      <c r="F5">
        <v>18666</v>
      </c>
      <c r="H5" t="s">
        <v>7</v>
      </c>
      <c r="I5">
        <v>16404</v>
      </c>
      <c r="M5" s="2" t="s">
        <v>1</v>
      </c>
      <c r="N5" s="2">
        <v>20351</v>
      </c>
      <c r="O5" s="2"/>
      <c r="P5" s="2">
        <v>20351</v>
      </c>
      <c r="Q5" s="2">
        <v>20351</v>
      </c>
    </row>
    <row r="6" spans="1:17">
      <c r="A6" t="s">
        <v>2</v>
      </c>
      <c r="B6">
        <v>29000</v>
      </c>
      <c r="F6">
        <v>15800</v>
      </c>
      <c r="H6" t="s">
        <v>7</v>
      </c>
      <c r="I6">
        <v>14776</v>
      </c>
      <c r="M6" s="2" t="s">
        <v>2</v>
      </c>
      <c r="N6" s="2">
        <v>19957</v>
      </c>
      <c r="O6" s="2"/>
      <c r="P6" s="2">
        <v>19957</v>
      </c>
      <c r="Q6" s="2">
        <v>19957</v>
      </c>
    </row>
    <row r="7" spans="1:17">
      <c r="A7" t="s">
        <v>3</v>
      </c>
      <c r="B7">
        <v>27000</v>
      </c>
      <c r="F7">
        <v>15800</v>
      </c>
      <c r="H7" t="s">
        <v>7</v>
      </c>
      <c r="I7">
        <v>12967</v>
      </c>
      <c r="M7" s="2" t="s">
        <v>3</v>
      </c>
      <c r="N7" s="2">
        <v>19957</v>
      </c>
      <c r="O7" s="2"/>
      <c r="P7" s="2">
        <v>19957</v>
      </c>
      <c r="Q7" s="2">
        <v>19957</v>
      </c>
    </row>
    <row r="8" spans="1:17">
      <c r="A8" t="s">
        <v>4</v>
      </c>
      <c r="B8">
        <v>23000</v>
      </c>
      <c r="F8">
        <v>15800</v>
      </c>
      <c r="H8" t="s">
        <v>7</v>
      </c>
      <c r="I8">
        <v>17866</v>
      </c>
      <c r="M8" s="2" t="s">
        <v>18</v>
      </c>
      <c r="N8" s="2">
        <v>30667</v>
      </c>
      <c r="O8" s="2">
        <v>50000</v>
      </c>
      <c r="P8" s="2">
        <v>30667</v>
      </c>
      <c r="Q8" s="2">
        <v>30667</v>
      </c>
    </row>
    <row r="9" spans="1:17">
      <c r="A9" t="s">
        <v>6</v>
      </c>
      <c r="B9">
        <v>20000</v>
      </c>
      <c r="E9" t="s">
        <v>29</v>
      </c>
      <c r="F9">
        <f>F8*0.85</f>
        <v>13430</v>
      </c>
      <c r="H9" t="s">
        <v>7</v>
      </c>
      <c r="I9">
        <v>15796</v>
      </c>
      <c r="M9" s="2" t="s">
        <v>1</v>
      </c>
      <c r="N9" s="2">
        <v>26400</v>
      </c>
      <c r="O9" s="2">
        <v>31000</v>
      </c>
      <c r="P9" s="2">
        <v>26400</v>
      </c>
      <c r="Q9" s="2">
        <v>26400</v>
      </c>
    </row>
    <row r="10" spans="1:17">
      <c r="A10" t="s">
        <v>7</v>
      </c>
      <c r="B10">
        <v>18000</v>
      </c>
      <c r="F10">
        <f>F8*0.85</f>
        <v>13430</v>
      </c>
      <c r="H10" t="s">
        <v>22</v>
      </c>
      <c r="I10">
        <v>11482</v>
      </c>
      <c r="M10" s="2" t="s">
        <v>2</v>
      </c>
      <c r="N10" s="2">
        <v>23000</v>
      </c>
      <c r="O10" s="2">
        <v>29000</v>
      </c>
      <c r="P10" s="2">
        <v>23000</v>
      </c>
      <c r="Q10" s="2">
        <v>23000</v>
      </c>
    </row>
    <row r="11" spans="1:17">
      <c r="A11" t="s">
        <v>8</v>
      </c>
      <c r="B11">
        <v>13000</v>
      </c>
      <c r="E11" t="s">
        <v>8</v>
      </c>
      <c r="H11" t="s">
        <v>22</v>
      </c>
      <c r="I11">
        <v>10343</v>
      </c>
      <c r="M11" s="2" t="s">
        <v>3</v>
      </c>
      <c r="N11" s="2">
        <v>11512</v>
      </c>
      <c r="O11" s="2">
        <v>27000</v>
      </c>
      <c r="P11" s="2">
        <v>11512</v>
      </c>
      <c r="Q11" s="2">
        <v>11512</v>
      </c>
    </row>
    <row r="12" spans="1:17">
      <c r="B12">
        <f>SUM(B4:B11)</f>
        <v>211000</v>
      </c>
      <c r="F12">
        <v>12500</v>
      </c>
      <c r="H12" t="s">
        <v>22</v>
      </c>
      <c r="I12">
        <v>9077</v>
      </c>
      <c r="M12" s="2" t="s">
        <v>4</v>
      </c>
      <c r="N12" s="2">
        <v>8405</v>
      </c>
      <c r="O12" s="2">
        <v>23000</v>
      </c>
      <c r="P12" s="2">
        <v>8405</v>
      </c>
      <c r="Q12" s="2">
        <v>8405</v>
      </c>
    </row>
    <row r="13" spans="1:17">
      <c r="A13" t="s">
        <v>10</v>
      </c>
      <c r="F13">
        <v>12500</v>
      </c>
      <c r="H13" t="s">
        <v>22</v>
      </c>
      <c r="I13">
        <v>12506</v>
      </c>
      <c r="M13" s="2" t="s">
        <v>19</v>
      </c>
      <c r="N13" s="2">
        <v>18666</v>
      </c>
      <c r="O13" s="2">
        <v>20000</v>
      </c>
      <c r="P13" s="2">
        <v>18666</v>
      </c>
      <c r="Q13" s="2">
        <v>18666</v>
      </c>
    </row>
    <row r="14" spans="1:17">
      <c r="M14" s="2" t="s">
        <v>29</v>
      </c>
      <c r="N14" s="2"/>
      <c r="O14" s="2">
        <v>18000</v>
      </c>
      <c r="P14" s="2"/>
      <c r="Q14" s="2"/>
    </row>
    <row r="15" spans="1:17">
      <c r="F15">
        <v>12500</v>
      </c>
      <c r="H15" t="s">
        <v>22</v>
      </c>
      <c r="I15">
        <v>10597</v>
      </c>
      <c r="M15" s="2" t="s">
        <v>20</v>
      </c>
      <c r="N15" s="2">
        <v>7575</v>
      </c>
      <c r="O15" s="2">
        <v>13000</v>
      </c>
      <c r="P15" s="2">
        <v>12500</v>
      </c>
      <c r="Q15" s="2">
        <v>7575</v>
      </c>
    </row>
    <row r="16" spans="1:17">
      <c r="A16" t="s">
        <v>6</v>
      </c>
      <c r="F16">
        <v>12500</v>
      </c>
      <c r="M16" s="2"/>
      <c r="N16" s="2"/>
      <c r="O16" s="2"/>
      <c r="P16" s="2"/>
      <c r="Q16" s="2"/>
    </row>
    <row r="17" spans="1:17">
      <c r="A17">
        <v>1</v>
      </c>
      <c r="B17">
        <v>15800</v>
      </c>
      <c r="E17" t="s">
        <v>11</v>
      </c>
      <c r="H17" t="s">
        <v>7</v>
      </c>
      <c r="I17">
        <v>8484</v>
      </c>
      <c r="M17" s="2" t="s">
        <v>21</v>
      </c>
      <c r="N17" s="2"/>
      <c r="O17" s="2"/>
      <c r="P17" s="2"/>
      <c r="Q17" s="2"/>
    </row>
    <row r="18" spans="1:17">
      <c r="A18">
        <v>1</v>
      </c>
      <c r="B18">
        <v>15800</v>
      </c>
      <c r="E18">
        <v>211</v>
      </c>
      <c r="F18" s="1">
        <f>SUM(F5:F17)</f>
        <v>142926</v>
      </c>
      <c r="H18" t="s">
        <v>7</v>
      </c>
      <c r="I18">
        <v>8484</v>
      </c>
      <c r="M18" s="2" t="s">
        <v>7</v>
      </c>
      <c r="N18" s="2">
        <v>16404</v>
      </c>
      <c r="O18" s="2">
        <v>15800</v>
      </c>
      <c r="P18" s="2">
        <v>15800</v>
      </c>
      <c r="Q18" s="2">
        <v>16404</v>
      </c>
    </row>
    <row r="19" spans="1:17">
      <c r="A19">
        <v>1</v>
      </c>
      <c r="B19">
        <v>15800</v>
      </c>
      <c r="E19">
        <v>213</v>
      </c>
      <c r="F19" s="1">
        <f>F18*0.302</f>
        <v>43163.652000000002</v>
      </c>
      <c r="H19" t="s">
        <v>22</v>
      </c>
      <c r="I19">
        <v>6411</v>
      </c>
      <c r="M19" s="2" t="s">
        <v>7</v>
      </c>
      <c r="N19" s="2">
        <v>14776</v>
      </c>
      <c r="O19" s="2">
        <v>15800</v>
      </c>
      <c r="P19" s="2">
        <v>15800</v>
      </c>
      <c r="Q19" s="2">
        <v>14776</v>
      </c>
    </row>
    <row r="20" spans="1:17">
      <c r="A20" t="s">
        <v>8</v>
      </c>
      <c r="E20" t="s">
        <v>30</v>
      </c>
      <c r="F20" s="1">
        <f>SUM(F18:F19)</f>
        <v>186089.652</v>
      </c>
      <c r="G20" t="s">
        <v>11</v>
      </c>
      <c r="H20">
        <v>211</v>
      </c>
      <c r="I20">
        <f>SUM(I5:I19)</f>
        <v>155193</v>
      </c>
      <c r="M20" s="2" t="s">
        <v>7</v>
      </c>
      <c r="N20" s="2">
        <v>12967</v>
      </c>
      <c r="O20" s="2">
        <v>15800</v>
      </c>
      <c r="P20" s="2">
        <v>15800</v>
      </c>
      <c r="Q20" s="2">
        <v>12967</v>
      </c>
    </row>
    <row r="21" spans="1:17">
      <c r="A21">
        <v>1</v>
      </c>
      <c r="B21">
        <v>12500</v>
      </c>
      <c r="E21" t="s">
        <v>16</v>
      </c>
      <c r="F21">
        <f>F20*12</f>
        <v>2233075.824</v>
      </c>
      <c r="H21">
        <v>213</v>
      </c>
      <c r="I21">
        <f>I20*0.302</f>
        <v>46868.286</v>
      </c>
      <c r="M21" s="2" t="s">
        <v>7</v>
      </c>
      <c r="N21" s="2">
        <v>17866</v>
      </c>
      <c r="O21" s="2"/>
      <c r="P21" s="2"/>
      <c r="Q21" s="2">
        <v>17866</v>
      </c>
    </row>
    <row r="22" spans="1:17">
      <c r="A22">
        <v>1</v>
      </c>
      <c r="B22">
        <v>12500</v>
      </c>
      <c r="E22" t="s">
        <v>31</v>
      </c>
      <c r="F22">
        <f>F21-(N13+N15+N18+N19+N20+N21+N22+N25+N26+N27+N28+N29+N31+N32+N33+N34+N35+N36+N37)*1.302*12</f>
        <v>-1172268.7199999997</v>
      </c>
      <c r="G22" t="s">
        <v>30</v>
      </c>
      <c r="I22">
        <f>SUM(I20:I21)</f>
        <v>202061.28599999999</v>
      </c>
      <c r="M22" s="2" t="s">
        <v>7</v>
      </c>
      <c r="N22" s="2">
        <v>15796</v>
      </c>
      <c r="O22" s="2"/>
      <c r="P22" s="2"/>
      <c r="Q22" s="2">
        <v>15796</v>
      </c>
    </row>
    <row r="23" spans="1:17">
      <c r="M23" s="2" t="s">
        <v>29</v>
      </c>
      <c r="N23" s="2"/>
      <c r="O23" s="2"/>
      <c r="P23" s="2">
        <v>13430</v>
      </c>
      <c r="Q23" s="2"/>
    </row>
    <row r="24" spans="1:17">
      <c r="M24" s="2" t="s">
        <v>29</v>
      </c>
      <c r="N24" s="2"/>
      <c r="O24" s="2"/>
      <c r="P24" s="2">
        <v>13430</v>
      </c>
      <c r="Q24" s="2"/>
    </row>
    <row r="25" spans="1:17">
      <c r="A25">
        <v>1</v>
      </c>
      <c r="B25">
        <v>12500</v>
      </c>
      <c r="G25" t="s">
        <v>33</v>
      </c>
      <c r="I25">
        <f>I22*12</f>
        <v>2424735.432</v>
      </c>
      <c r="M25" s="2" t="s">
        <v>22</v>
      </c>
      <c r="N25" s="2">
        <v>11482</v>
      </c>
      <c r="O25" s="2">
        <v>12500</v>
      </c>
      <c r="P25" s="2">
        <v>12500</v>
      </c>
      <c r="Q25" s="2">
        <v>11482</v>
      </c>
    </row>
    <row r="26" spans="1:17">
      <c r="B26">
        <f>SUM(B17:B25)</f>
        <v>84900</v>
      </c>
      <c r="G26" t="s">
        <v>31</v>
      </c>
      <c r="I26">
        <f>I25-(N13+N15+N18+N19+N20+N21+N22+N25+N26+N27+N28+N29+N31+N32+N33+N34+N35+N36+N37)*1.302*12</f>
        <v>-980609.11199999973</v>
      </c>
      <c r="M26" s="2" t="s">
        <v>22</v>
      </c>
      <c r="N26" s="2">
        <v>10343</v>
      </c>
      <c r="O26" s="2">
        <v>12500</v>
      </c>
      <c r="P26" s="2">
        <v>12500</v>
      </c>
      <c r="Q26" s="2">
        <v>10343</v>
      </c>
    </row>
    <row r="27" spans="1:17">
      <c r="A27" t="s">
        <v>12</v>
      </c>
      <c r="M27" s="2" t="s">
        <v>22</v>
      </c>
      <c r="N27" s="2">
        <v>9077</v>
      </c>
      <c r="O27" s="2">
        <v>12500</v>
      </c>
      <c r="P27" s="2">
        <v>12500</v>
      </c>
      <c r="Q27" s="2">
        <v>9077</v>
      </c>
    </row>
    <row r="28" spans="1:17">
      <c r="A28" t="s">
        <v>13</v>
      </c>
      <c r="B28">
        <f>B12+B26</f>
        <v>295900</v>
      </c>
      <c r="M28" s="2" t="s">
        <v>22</v>
      </c>
      <c r="N28" s="2">
        <v>12506</v>
      </c>
      <c r="O28" s="2"/>
      <c r="P28" s="2"/>
      <c r="Q28" s="2">
        <v>12506</v>
      </c>
    </row>
    <row r="29" spans="1:17">
      <c r="A29" t="s">
        <v>14</v>
      </c>
      <c r="B29" s="1">
        <f>B28*0.302</f>
        <v>89361.8</v>
      </c>
      <c r="M29" s="2" t="s">
        <v>22</v>
      </c>
      <c r="N29" s="2">
        <v>10597</v>
      </c>
      <c r="O29" s="2"/>
      <c r="P29" s="2"/>
      <c r="Q29" s="2">
        <v>10597</v>
      </c>
    </row>
    <row r="30" spans="1:17">
      <c r="A30" t="s">
        <v>15</v>
      </c>
      <c r="B30" s="1">
        <f>SUM(B28:B29)</f>
        <v>385261.8</v>
      </c>
      <c r="M30" s="2" t="s">
        <v>23</v>
      </c>
      <c r="N30" s="2"/>
      <c r="O30" s="2"/>
      <c r="P30" s="2"/>
      <c r="Q30" s="2"/>
    </row>
    <row r="31" spans="1:17">
      <c r="A31" t="s">
        <v>16</v>
      </c>
      <c r="B31">
        <f>B30*12</f>
        <v>4623141.5999999996</v>
      </c>
      <c r="M31" s="2" t="s">
        <v>7</v>
      </c>
      <c r="N31" s="2">
        <v>8484</v>
      </c>
      <c r="O31" s="2"/>
      <c r="P31" s="2"/>
      <c r="Q31" s="2"/>
    </row>
    <row r="32" spans="1:17">
      <c r="M32" s="2" t="s">
        <v>7</v>
      </c>
      <c r="N32" s="2">
        <v>8484</v>
      </c>
      <c r="O32" s="2"/>
      <c r="P32" s="2"/>
      <c r="Q32" s="2">
        <v>8484</v>
      </c>
    </row>
    <row r="33" spans="1:17">
      <c r="M33" s="2" t="s">
        <v>7</v>
      </c>
      <c r="N33" s="2">
        <v>8484</v>
      </c>
      <c r="O33" s="2"/>
      <c r="P33" s="2"/>
      <c r="Q33" s="2">
        <v>8484</v>
      </c>
    </row>
    <row r="34" spans="1:17">
      <c r="M34" s="2" t="s">
        <v>22</v>
      </c>
      <c r="N34" s="2">
        <v>6411</v>
      </c>
      <c r="O34" s="2"/>
      <c r="P34" s="2"/>
      <c r="Q34" s="2">
        <v>6411</v>
      </c>
    </row>
    <row r="35" spans="1:17">
      <c r="M35" s="2" t="s">
        <v>22</v>
      </c>
      <c r="N35" s="2">
        <v>7069</v>
      </c>
      <c r="O35" s="2"/>
      <c r="P35" s="2"/>
      <c r="Q35" s="2"/>
    </row>
    <row r="36" spans="1:17">
      <c r="M36" s="2" t="s">
        <v>22</v>
      </c>
      <c r="N36" s="2">
        <v>7069</v>
      </c>
      <c r="O36" s="2"/>
      <c r="P36" s="2"/>
      <c r="Q36" s="2"/>
    </row>
    <row r="37" spans="1:17">
      <c r="M37" s="2" t="s">
        <v>24</v>
      </c>
      <c r="N37" s="2">
        <v>13900</v>
      </c>
      <c r="O37" s="2"/>
      <c r="P37" s="2"/>
      <c r="Q37" s="2"/>
    </row>
    <row r="38" spans="1:17">
      <c r="M38" s="2" t="s">
        <v>12</v>
      </c>
      <c r="N38" s="2"/>
      <c r="O38" s="2"/>
      <c r="P38" s="2"/>
      <c r="Q38" s="2"/>
    </row>
    <row r="39" spans="1:17">
      <c r="M39" s="2" t="s">
        <v>13</v>
      </c>
      <c r="N39" s="2">
        <f>SUM(N4:N38)</f>
        <v>406714</v>
      </c>
      <c r="O39" s="3">
        <f>SUM(O4:O38)</f>
        <v>295900</v>
      </c>
      <c r="P39" s="3">
        <f>SUM(P4:P38)</f>
        <v>331684</v>
      </c>
      <c r="Q39" s="3">
        <f>SUM(Q4:Q38)</f>
        <v>370192</v>
      </c>
    </row>
    <row r="40" spans="1:17">
      <c r="M40" s="2" t="s">
        <v>14</v>
      </c>
      <c r="N40" s="2">
        <f>N39*0.302</f>
        <v>122827.628</v>
      </c>
      <c r="O40" s="3">
        <f t="shared" ref="O40:Q40" si="0">O39*0.302</f>
        <v>89361.8</v>
      </c>
      <c r="P40" s="3">
        <f t="shared" si="0"/>
        <v>100168.568</v>
      </c>
      <c r="Q40" s="3">
        <f t="shared" si="0"/>
        <v>111797.984</v>
      </c>
    </row>
    <row r="41" spans="1:17">
      <c r="M41" s="2" t="s">
        <v>15</v>
      </c>
      <c r="N41" s="2">
        <f>SUM(N39:N40)</f>
        <v>529541.62800000003</v>
      </c>
      <c r="O41" s="3">
        <f t="shared" ref="O41:Q41" si="1">SUM(O39:O40)</f>
        <v>385261.8</v>
      </c>
      <c r="P41" s="3">
        <f t="shared" si="1"/>
        <v>431852.56799999997</v>
      </c>
      <c r="Q41" s="3">
        <f t="shared" si="1"/>
        <v>481989.984</v>
      </c>
    </row>
    <row r="42" spans="1:17">
      <c r="M42" s="2" t="s">
        <v>16</v>
      </c>
      <c r="N42" s="2">
        <f>N41*12</f>
        <v>6354499.5360000003</v>
      </c>
      <c r="O42" s="3">
        <f t="shared" ref="O42:Q42" si="2">O41*12</f>
        <v>4623141.5999999996</v>
      </c>
      <c r="P42" s="3">
        <f t="shared" si="2"/>
        <v>5182230.8159999996</v>
      </c>
      <c r="Q42" s="3">
        <f t="shared" si="2"/>
        <v>5783879.8080000002</v>
      </c>
    </row>
    <row r="43" spans="1:17">
      <c r="M43" s="2" t="s">
        <v>31</v>
      </c>
      <c r="N43" s="2"/>
      <c r="O43" s="3">
        <f>N42-O42</f>
        <v>1731357.9360000007</v>
      </c>
      <c r="P43" s="3">
        <f>N42-P42</f>
        <v>1172268.7200000007</v>
      </c>
      <c r="Q43" s="3">
        <f>N42-Q42</f>
        <v>570619.72800000012</v>
      </c>
    </row>
    <row r="44" spans="1:17">
      <c r="A44" t="s">
        <v>25</v>
      </c>
      <c r="B44">
        <f>N42-B31</f>
        <v>1731357.9360000007</v>
      </c>
      <c r="C44" t="s">
        <v>26</v>
      </c>
      <c r="M44" s="4" t="s">
        <v>36</v>
      </c>
      <c r="N44" s="2"/>
      <c r="O44" s="2">
        <v>538.20000000000005</v>
      </c>
      <c r="P44" s="2">
        <v>538.20000000000005</v>
      </c>
      <c r="Q44" s="2">
        <v>538.20000000000005</v>
      </c>
    </row>
    <row r="45" spans="1:17">
      <c r="M45" s="10" t="s">
        <v>65</v>
      </c>
    </row>
    <row r="48" spans="1:17">
      <c r="A48" s="2" t="s">
        <v>35</v>
      </c>
      <c r="B48" s="2"/>
      <c r="C48" s="2" t="s">
        <v>34</v>
      </c>
      <c r="D48" s="2" t="s">
        <v>27</v>
      </c>
      <c r="E48" s="2" t="s">
        <v>32</v>
      </c>
    </row>
    <row r="49" spans="1:5">
      <c r="A49" s="2"/>
      <c r="B49" s="2"/>
      <c r="C49" s="2"/>
      <c r="D49" s="2"/>
      <c r="E49" s="2"/>
    </row>
    <row r="50" spans="1:5">
      <c r="A50" s="2" t="s">
        <v>17</v>
      </c>
      <c r="B50" s="2">
        <v>28509</v>
      </c>
      <c r="C50" s="2"/>
      <c r="D50" s="2">
        <v>28509</v>
      </c>
      <c r="E50" s="2">
        <v>28509</v>
      </c>
    </row>
    <row r="51" spans="1:5">
      <c r="A51" s="2" t="s">
        <v>1</v>
      </c>
      <c r="B51" s="2">
        <v>20351</v>
      </c>
      <c r="C51" s="2"/>
      <c r="D51" s="2">
        <v>20351</v>
      </c>
      <c r="E51" s="2">
        <v>20351</v>
      </c>
    </row>
    <row r="52" spans="1:5">
      <c r="A52" s="2" t="s">
        <v>2</v>
      </c>
      <c r="B52" s="2">
        <v>19957</v>
      </c>
      <c r="C52" s="2"/>
      <c r="D52" s="2">
        <v>19957</v>
      </c>
      <c r="E52" s="2">
        <v>19957</v>
      </c>
    </row>
    <row r="53" spans="1:5">
      <c r="A53" s="2" t="s">
        <v>3</v>
      </c>
      <c r="B53" s="2">
        <v>19957</v>
      </c>
      <c r="C53" s="2"/>
      <c r="D53" s="2">
        <v>19957</v>
      </c>
      <c r="E53" s="2">
        <v>19957</v>
      </c>
    </row>
    <row r="54" spans="1:5">
      <c r="A54" s="2" t="s">
        <v>18</v>
      </c>
      <c r="B54" s="2">
        <v>30667</v>
      </c>
      <c r="C54" s="2">
        <v>50000</v>
      </c>
      <c r="D54" s="2">
        <v>30667</v>
      </c>
      <c r="E54" s="2">
        <v>30667</v>
      </c>
    </row>
    <row r="55" spans="1:5">
      <c r="A55" s="2" t="s">
        <v>1</v>
      </c>
      <c r="B55" s="2">
        <v>26400</v>
      </c>
      <c r="C55" s="2">
        <v>31000</v>
      </c>
      <c r="D55" s="2">
        <v>26400</v>
      </c>
      <c r="E55" s="2">
        <v>26400</v>
      </c>
    </row>
    <row r="56" spans="1:5">
      <c r="A56" s="2" t="s">
        <v>2</v>
      </c>
      <c r="B56" s="2">
        <v>23000</v>
      </c>
      <c r="C56" s="2">
        <v>29000</v>
      </c>
      <c r="D56" s="2">
        <v>23000</v>
      </c>
      <c r="E56" s="2">
        <v>23000</v>
      </c>
    </row>
    <row r="57" spans="1:5">
      <c r="A57" s="2" t="s">
        <v>3</v>
      </c>
      <c r="B57" s="2">
        <v>11512</v>
      </c>
      <c r="C57" s="2">
        <v>27000</v>
      </c>
      <c r="D57" s="2">
        <v>11512</v>
      </c>
      <c r="E57" s="2">
        <v>11512</v>
      </c>
    </row>
    <row r="58" spans="1:5">
      <c r="A58" s="2" t="s">
        <v>4</v>
      </c>
      <c r="B58" s="2">
        <v>8405</v>
      </c>
      <c r="C58" s="2">
        <v>23000</v>
      </c>
      <c r="D58" s="2">
        <v>8405</v>
      </c>
      <c r="E58" s="2">
        <v>8405</v>
      </c>
    </row>
    <row r="59" spans="1:5">
      <c r="A59" s="2" t="s">
        <v>19</v>
      </c>
      <c r="B59" s="2">
        <v>18666</v>
      </c>
      <c r="C59" s="2">
        <v>20000</v>
      </c>
      <c r="D59" s="2">
        <v>18666</v>
      </c>
      <c r="E59" s="2">
        <v>18666</v>
      </c>
    </row>
    <row r="60" spans="1:5">
      <c r="A60" s="2" t="s">
        <v>29</v>
      </c>
      <c r="B60" s="2"/>
      <c r="C60" s="2">
        <v>18000</v>
      </c>
      <c r="D60" s="2"/>
      <c r="E60" s="2"/>
    </row>
    <row r="61" spans="1:5">
      <c r="A61" s="2" t="s">
        <v>20</v>
      </c>
      <c r="B61" s="2">
        <v>7575</v>
      </c>
      <c r="C61" s="2">
        <v>13000</v>
      </c>
      <c r="D61" s="2">
        <v>12500</v>
      </c>
      <c r="E61" s="2">
        <v>7575</v>
      </c>
    </row>
    <row r="62" spans="1:5">
      <c r="A62" s="2"/>
      <c r="B62" s="2"/>
      <c r="C62" s="2"/>
      <c r="D62" s="2"/>
      <c r="E62" s="2"/>
    </row>
    <row r="63" spans="1:5">
      <c r="A63" s="2" t="s">
        <v>21</v>
      </c>
      <c r="B63" s="2"/>
      <c r="C63" s="2"/>
      <c r="D63" s="2"/>
      <c r="E63" s="2"/>
    </row>
    <row r="64" spans="1:5">
      <c r="A64" s="2" t="s">
        <v>7</v>
      </c>
      <c r="B64" s="2">
        <v>16404</v>
      </c>
      <c r="C64" s="2">
        <v>15800</v>
      </c>
      <c r="D64" s="2">
        <v>15800</v>
      </c>
      <c r="E64" s="2">
        <v>16404</v>
      </c>
    </row>
    <row r="65" spans="1:5">
      <c r="A65" s="2" t="s">
        <v>7</v>
      </c>
      <c r="B65" s="2">
        <v>14776</v>
      </c>
      <c r="C65" s="2">
        <v>15800</v>
      </c>
      <c r="D65" s="2">
        <v>15800</v>
      </c>
      <c r="E65" s="2">
        <v>14776</v>
      </c>
    </row>
    <row r="66" spans="1:5">
      <c r="A66" s="2" t="s">
        <v>7</v>
      </c>
      <c r="B66" s="2">
        <v>12967</v>
      </c>
      <c r="C66" s="2">
        <v>15800</v>
      </c>
      <c r="D66" s="2">
        <v>15800</v>
      </c>
      <c r="E66" s="2">
        <v>12967</v>
      </c>
    </row>
    <row r="67" spans="1:5">
      <c r="A67" s="2" t="s">
        <v>7</v>
      </c>
      <c r="B67" s="2">
        <v>17866</v>
      </c>
      <c r="C67" s="2"/>
      <c r="D67" s="2"/>
      <c r="E67" s="2">
        <v>17866</v>
      </c>
    </row>
    <row r="68" spans="1:5">
      <c r="A68" s="2" t="s">
        <v>7</v>
      </c>
      <c r="B68" s="2">
        <v>15796</v>
      </c>
      <c r="C68" s="2"/>
      <c r="D68" s="2"/>
      <c r="E68" s="2">
        <v>15796</v>
      </c>
    </row>
    <row r="69" spans="1:5">
      <c r="A69" s="2" t="s">
        <v>29</v>
      </c>
      <c r="B69" s="2"/>
      <c r="C69" s="2"/>
      <c r="D69" s="2">
        <v>13430</v>
      </c>
      <c r="E69" s="2"/>
    </row>
    <row r="70" spans="1:5">
      <c r="A70" s="2" t="s">
        <v>29</v>
      </c>
      <c r="B70" s="2"/>
      <c r="C70" s="2"/>
      <c r="D70" s="2">
        <v>13430</v>
      </c>
      <c r="E70" s="2"/>
    </row>
    <row r="71" spans="1:5">
      <c r="A71" s="2" t="s">
        <v>22</v>
      </c>
      <c r="B71" s="2">
        <v>11482</v>
      </c>
      <c r="C71" s="2">
        <v>12500</v>
      </c>
      <c r="D71" s="2">
        <v>12500</v>
      </c>
      <c r="E71" s="2">
        <v>11482</v>
      </c>
    </row>
    <row r="72" spans="1:5">
      <c r="A72" s="2" t="s">
        <v>22</v>
      </c>
      <c r="B72" s="2">
        <v>10343</v>
      </c>
      <c r="C72" s="2">
        <v>12500</v>
      </c>
      <c r="D72" s="2">
        <v>12500</v>
      </c>
      <c r="E72" s="2">
        <v>10343</v>
      </c>
    </row>
    <row r="73" spans="1:5">
      <c r="A73" s="2" t="s">
        <v>22</v>
      </c>
      <c r="B73" s="2">
        <v>9077</v>
      </c>
      <c r="C73" s="2">
        <v>12500</v>
      </c>
      <c r="D73" s="2">
        <v>12500</v>
      </c>
      <c r="E73" s="2">
        <v>9077</v>
      </c>
    </row>
    <row r="74" spans="1:5">
      <c r="A74" s="2" t="s">
        <v>22</v>
      </c>
      <c r="B74" s="2">
        <v>12506</v>
      </c>
      <c r="C74" s="2"/>
      <c r="D74" s="2"/>
      <c r="E74" s="2">
        <v>12506</v>
      </c>
    </row>
    <row r="75" spans="1:5">
      <c r="A75" s="2" t="s">
        <v>22</v>
      </c>
      <c r="B75" s="2">
        <v>10597</v>
      </c>
      <c r="C75" s="2"/>
      <c r="D75" s="2"/>
      <c r="E75" s="2">
        <v>10597</v>
      </c>
    </row>
    <row r="76" spans="1:5">
      <c r="A76" s="2" t="s">
        <v>23</v>
      </c>
      <c r="B76" s="2"/>
      <c r="C76" s="2"/>
      <c r="D76" s="2"/>
      <c r="E76" s="2"/>
    </row>
    <row r="77" spans="1:5">
      <c r="A77" s="2" t="s">
        <v>7</v>
      </c>
      <c r="B77" s="2">
        <v>8484</v>
      </c>
      <c r="C77" s="2"/>
      <c r="D77" s="2"/>
      <c r="E77" s="2"/>
    </row>
    <row r="78" spans="1:5">
      <c r="A78" s="2" t="s">
        <v>7</v>
      </c>
      <c r="B78" s="2">
        <v>8484</v>
      </c>
      <c r="C78" s="2"/>
      <c r="D78" s="2"/>
      <c r="E78" s="2">
        <v>8484</v>
      </c>
    </row>
    <row r="79" spans="1:5">
      <c r="A79" s="2" t="s">
        <v>7</v>
      </c>
      <c r="B79" s="2">
        <v>8484</v>
      </c>
      <c r="C79" s="2"/>
      <c r="D79" s="2"/>
      <c r="E79" s="2">
        <v>8484</v>
      </c>
    </row>
    <row r="80" spans="1:5">
      <c r="A80" s="2" t="s">
        <v>22</v>
      </c>
      <c r="B80" s="2">
        <v>6411</v>
      </c>
      <c r="C80" s="2"/>
      <c r="D80" s="2"/>
      <c r="E80" s="2">
        <v>6411</v>
      </c>
    </row>
    <row r="81" spans="1:9">
      <c r="A81" s="2" t="s">
        <v>22</v>
      </c>
      <c r="B81" s="2">
        <v>7069</v>
      </c>
      <c r="C81" s="2"/>
      <c r="D81" s="2"/>
      <c r="E81" s="2"/>
    </row>
    <row r="82" spans="1:9">
      <c r="A82" s="2" t="s">
        <v>22</v>
      </c>
      <c r="B82" s="2">
        <v>7069</v>
      </c>
      <c r="C82" s="2"/>
      <c r="D82" s="2"/>
      <c r="E82" s="2"/>
    </row>
    <row r="83" spans="1:9">
      <c r="A83" s="2" t="s">
        <v>24</v>
      </c>
      <c r="B83" s="2">
        <v>13900</v>
      </c>
      <c r="C83" s="2"/>
      <c r="D83" s="2"/>
      <c r="E83" s="2"/>
    </row>
    <row r="84" spans="1:9">
      <c r="A84" s="2" t="s">
        <v>12</v>
      </c>
      <c r="B84" s="2"/>
      <c r="C84" s="2"/>
      <c r="D84" s="2"/>
      <c r="E84" s="2"/>
    </row>
    <row r="85" spans="1:9">
      <c r="A85" s="2" t="s">
        <v>13</v>
      </c>
      <c r="B85" s="2">
        <f>SUM(B50:B84)</f>
        <v>406714</v>
      </c>
      <c r="C85" s="3">
        <f>SUM(C50:C84)</f>
        <v>295900</v>
      </c>
      <c r="D85" s="3">
        <f>SUM(D50:D84)</f>
        <v>331684</v>
      </c>
      <c r="E85" s="3">
        <f>SUM(E50:E84)</f>
        <v>370192</v>
      </c>
    </row>
    <row r="86" spans="1:9">
      <c r="A86" s="2" t="s">
        <v>14</v>
      </c>
      <c r="B86" s="2">
        <f>B85*0.302</f>
        <v>122827.628</v>
      </c>
      <c r="C86" s="3">
        <f t="shared" ref="C86:E86" si="3">C85*0.302</f>
        <v>89361.8</v>
      </c>
      <c r="D86" s="3">
        <f t="shared" si="3"/>
        <v>100168.568</v>
      </c>
      <c r="E86" s="3">
        <f t="shared" si="3"/>
        <v>111797.984</v>
      </c>
    </row>
    <row r="87" spans="1:9">
      <c r="A87" s="2" t="s">
        <v>15</v>
      </c>
      <c r="B87" s="2">
        <f>SUM(B85:B86)</f>
        <v>529541.62800000003</v>
      </c>
      <c r="C87" s="3">
        <f t="shared" ref="C87:E87" si="4">SUM(C85:C86)</f>
        <v>385261.8</v>
      </c>
      <c r="D87" s="3">
        <f t="shared" si="4"/>
        <v>431852.56799999997</v>
      </c>
      <c r="E87" s="3">
        <f t="shared" si="4"/>
        <v>481989.984</v>
      </c>
    </row>
    <row r="88" spans="1:9">
      <c r="A88" s="2" t="s">
        <v>16</v>
      </c>
      <c r="B88" s="2">
        <f>B87*12</f>
        <v>6354499.5360000003</v>
      </c>
      <c r="C88" s="3">
        <f t="shared" ref="C88:E88" si="5">C87*12</f>
        <v>4623141.5999999996</v>
      </c>
      <c r="D88" s="3">
        <f t="shared" si="5"/>
        <v>5182230.8159999996</v>
      </c>
      <c r="E88" s="3">
        <f t="shared" si="5"/>
        <v>5783879.8080000002</v>
      </c>
    </row>
    <row r="89" spans="1:9">
      <c r="A89" s="2" t="s">
        <v>31</v>
      </c>
      <c r="B89" s="2"/>
      <c r="C89" s="3">
        <f>B88-C88</f>
        <v>1731357.9360000007</v>
      </c>
      <c r="D89" s="3">
        <f>B88-D88</f>
        <v>1172268.7200000007</v>
      </c>
      <c r="E89" s="3">
        <f>B88-E88</f>
        <v>570619.72800000012</v>
      </c>
    </row>
    <row r="90" spans="1:9">
      <c r="A90" s="4" t="s">
        <v>36</v>
      </c>
      <c r="B90" s="2"/>
      <c r="C90" s="2">
        <v>538200</v>
      </c>
      <c r="D90" s="2">
        <v>538200</v>
      </c>
      <c r="E90" s="2">
        <v>538200</v>
      </c>
    </row>
    <row r="92" spans="1:9">
      <c r="B92" s="5"/>
    </row>
    <row r="93" spans="1:9">
      <c r="A93" s="29" t="s">
        <v>62</v>
      </c>
      <c r="B93" s="30"/>
      <c r="C93" s="30"/>
      <c r="D93" s="30"/>
      <c r="E93" s="31"/>
      <c r="F93" s="31"/>
      <c r="G93" s="31"/>
      <c r="H93" s="31"/>
      <c r="I93" s="32"/>
    </row>
    <row r="94" spans="1:9">
      <c r="A94" s="5"/>
      <c r="B94" s="5"/>
      <c r="C94" s="2"/>
      <c r="D94" s="2"/>
      <c r="E94" s="2" t="s">
        <v>49</v>
      </c>
      <c r="F94" s="33" t="s">
        <v>50</v>
      </c>
      <c r="G94" s="33"/>
      <c r="H94" s="33" t="s">
        <v>51</v>
      </c>
      <c r="I94" s="33"/>
    </row>
    <row r="95" spans="1:9">
      <c r="A95" s="28" t="s">
        <v>37</v>
      </c>
      <c r="B95" s="28"/>
      <c r="C95" s="28"/>
      <c r="D95" s="28"/>
      <c r="E95" s="2"/>
      <c r="F95" s="2">
        <v>211</v>
      </c>
      <c r="G95" s="2">
        <v>213</v>
      </c>
      <c r="H95" s="2">
        <v>211</v>
      </c>
      <c r="I95" s="2">
        <v>213</v>
      </c>
    </row>
    <row r="96" spans="1:9">
      <c r="A96" s="2" t="s">
        <v>38</v>
      </c>
      <c r="B96" s="2"/>
      <c r="C96" s="2"/>
      <c r="D96" s="2"/>
      <c r="E96" s="2" t="s">
        <v>0</v>
      </c>
      <c r="F96" s="2">
        <v>50000</v>
      </c>
      <c r="G96" s="2">
        <f>F96*0.302</f>
        <v>15100</v>
      </c>
      <c r="H96" s="2">
        <f>F96*12</f>
        <v>600000</v>
      </c>
      <c r="I96" s="2">
        <f>G96*12</f>
        <v>181200</v>
      </c>
    </row>
    <row r="97" spans="1:9">
      <c r="A97" s="2" t="s">
        <v>39</v>
      </c>
      <c r="B97" s="2"/>
      <c r="C97" s="2"/>
      <c r="D97" s="2"/>
      <c r="E97" s="2" t="s">
        <v>1</v>
      </c>
      <c r="F97" s="2">
        <v>31000</v>
      </c>
      <c r="G97" s="2">
        <f t="shared" ref="G97:G103" si="6">F97*0.302</f>
        <v>9362</v>
      </c>
      <c r="H97" s="2">
        <f t="shared" ref="H97:H103" si="7">F97*12</f>
        <v>372000</v>
      </c>
      <c r="I97" s="2">
        <f t="shared" ref="I97:I103" si="8">G97*12</f>
        <v>112344</v>
      </c>
    </row>
    <row r="98" spans="1:9">
      <c r="A98" s="2" t="s">
        <v>40</v>
      </c>
      <c r="B98" s="2"/>
      <c r="C98" s="2"/>
      <c r="D98" s="2"/>
      <c r="E98" s="2" t="s">
        <v>2</v>
      </c>
      <c r="F98" s="2">
        <v>29000</v>
      </c>
      <c r="G98" s="2">
        <f t="shared" si="6"/>
        <v>8758</v>
      </c>
      <c r="H98" s="2">
        <f t="shared" si="7"/>
        <v>348000</v>
      </c>
      <c r="I98" s="2">
        <f t="shared" si="8"/>
        <v>105096</v>
      </c>
    </row>
    <row r="99" spans="1:9">
      <c r="A99" s="2" t="s">
        <v>41</v>
      </c>
      <c r="B99" s="2"/>
      <c r="C99" s="2"/>
      <c r="D99" s="2"/>
      <c r="E99" s="2" t="s">
        <v>3</v>
      </c>
      <c r="F99" s="2">
        <v>27000</v>
      </c>
      <c r="G99" s="2">
        <f t="shared" si="6"/>
        <v>8154</v>
      </c>
      <c r="H99" s="2">
        <f t="shared" si="7"/>
        <v>324000</v>
      </c>
      <c r="I99" s="2">
        <f t="shared" si="8"/>
        <v>97848</v>
      </c>
    </row>
    <row r="100" spans="1:9">
      <c r="A100" s="2" t="s">
        <v>42</v>
      </c>
      <c r="B100" s="2"/>
      <c r="C100" s="2"/>
      <c r="D100" s="2"/>
      <c r="E100" s="2" t="s">
        <v>4</v>
      </c>
      <c r="F100" s="2">
        <v>23000</v>
      </c>
      <c r="G100" s="2">
        <f t="shared" si="6"/>
        <v>6946</v>
      </c>
      <c r="H100" s="2">
        <f t="shared" si="7"/>
        <v>276000</v>
      </c>
      <c r="I100" s="2">
        <f t="shared" si="8"/>
        <v>83352</v>
      </c>
    </row>
    <row r="101" spans="1:9">
      <c r="A101" s="2" t="s">
        <v>43</v>
      </c>
      <c r="B101" s="2" t="s">
        <v>44</v>
      </c>
      <c r="C101" s="2"/>
      <c r="D101" s="2"/>
      <c r="E101" s="2" t="s">
        <v>19</v>
      </c>
      <c r="F101" s="2">
        <v>20000</v>
      </c>
      <c r="G101" s="2">
        <f t="shared" si="6"/>
        <v>6040</v>
      </c>
      <c r="H101" s="2">
        <f t="shared" si="7"/>
        <v>240000</v>
      </c>
      <c r="I101" s="2">
        <f t="shared" si="8"/>
        <v>72480</v>
      </c>
    </row>
    <row r="102" spans="1:9">
      <c r="A102" s="2"/>
      <c r="B102" s="2" t="s">
        <v>45</v>
      </c>
      <c r="C102" s="2"/>
      <c r="D102" s="2"/>
      <c r="E102" s="2" t="s">
        <v>29</v>
      </c>
      <c r="F102" s="2">
        <v>18000</v>
      </c>
      <c r="G102" s="2">
        <f t="shared" si="6"/>
        <v>5436</v>
      </c>
      <c r="H102" s="2">
        <f t="shared" si="7"/>
        <v>216000</v>
      </c>
      <c r="I102" s="2">
        <f t="shared" si="8"/>
        <v>65232</v>
      </c>
    </row>
    <row r="103" spans="1:9">
      <c r="A103" s="2"/>
      <c r="B103" s="2" t="s">
        <v>46</v>
      </c>
      <c r="C103" s="2"/>
      <c r="D103" s="2"/>
      <c r="E103" s="2" t="s">
        <v>20</v>
      </c>
      <c r="F103" s="2">
        <v>13000</v>
      </c>
      <c r="G103" s="2">
        <f t="shared" si="6"/>
        <v>3926</v>
      </c>
      <c r="H103" s="2">
        <f t="shared" si="7"/>
        <v>156000</v>
      </c>
      <c r="I103" s="2">
        <f t="shared" si="8"/>
        <v>47112</v>
      </c>
    </row>
    <row r="104" spans="1:9">
      <c r="A104" s="2"/>
      <c r="B104" s="2" t="s">
        <v>47</v>
      </c>
      <c r="C104" s="2"/>
      <c r="D104" s="2"/>
      <c r="E104" s="2"/>
      <c r="F104" s="2"/>
      <c r="G104" s="2"/>
      <c r="H104" s="2"/>
      <c r="I104" s="2"/>
    </row>
    <row r="105" spans="1:9">
      <c r="A105" s="2"/>
      <c r="B105" s="2" t="s">
        <v>48</v>
      </c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>
        <f>SUM(F96:F105)</f>
        <v>211000</v>
      </c>
      <c r="G106" s="2">
        <f>SUM(G96:G105)</f>
        <v>63722</v>
      </c>
      <c r="H106" s="2">
        <f>SUM(H96:H105)</f>
        <v>2532000</v>
      </c>
      <c r="I106" s="2">
        <f>SUM(I96:I105)</f>
        <v>764664</v>
      </c>
    </row>
    <row r="108" spans="1:9">
      <c r="A108" s="29" t="s">
        <v>62</v>
      </c>
      <c r="B108" s="30"/>
      <c r="C108" s="30"/>
      <c r="D108" s="30"/>
      <c r="E108" s="31"/>
      <c r="F108" s="31"/>
      <c r="G108" s="31"/>
      <c r="H108" s="31"/>
      <c r="I108" s="32"/>
    </row>
    <row r="109" spans="1:9">
      <c r="A109" s="6"/>
      <c r="B109" s="7"/>
      <c r="C109" s="7"/>
      <c r="D109" s="7"/>
      <c r="E109" s="8"/>
      <c r="F109" s="8">
        <v>211</v>
      </c>
      <c r="G109" s="8">
        <v>213</v>
      </c>
      <c r="H109" s="8">
        <v>211</v>
      </c>
      <c r="I109" s="9">
        <v>213</v>
      </c>
    </row>
    <row r="110" spans="1:9">
      <c r="A110" s="2" t="s">
        <v>52</v>
      </c>
      <c r="B110" s="2"/>
      <c r="C110" s="2"/>
      <c r="D110" s="2"/>
      <c r="E110" s="2" t="s">
        <v>6</v>
      </c>
      <c r="F110" s="2">
        <v>15800</v>
      </c>
      <c r="G110" s="2">
        <f t="shared" ref="G110:G111" si="9">F110*0.302</f>
        <v>4771.5999999999995</v>
      </c>
      <c r="H110" s="2">
        <f t="shared" ref="H110:H111" si="10">F110*12</f>
        <v>189600</v>
      </c>
      <c r="I110" s="2">
        <f t="shared" ref="I110:I111" si="11">G110*12</f>
        <v>57259.199999999997</v>
      </c>
    </row>
    <row r="111" spans="1:9">
      <c r="A111" s="2" t="s">
        <v>53</v>
      </c>
      <c r="B111" s="2"/>
      <c r="C111" s="2"/>
      <c r="D111" s="2"/>
      <c r="E111" s="2" t="s">
        <v>8</v>
      </c>
      <c r="F111" s="2">
        <v>12500</v>
      </c>
      <c r="G111" s="2">
        <f t="shared" si="9"/>
        <v>3775</v>
      </c>
      <c r="H111" s="2">
        <f t="shared" si="10"/>
        <v>150000</v>
      </c>
      <c r="I111" s="2">
        <f t="shared" si="11"/>
        <v>45300</v>
      </c>
    </row>
    <row r="112" spans="1:9">
      <c r="A112" s="2" t="s">
        <v>43</v>
      </c>
      <c r="B112" s="2" t="s">
        <v>54</v>
      </c>
      <c r="C112" s="2"/>
      <c r="D112" s="2"/>
      <c r="E112" s="2"/>
      <c r="F112" s="2"/>
      <c r="G112" s="2"/>
      <c r="H112" s="2"/>
      <c r="I112" s="2"/>
    </row>
    <row r="113" spans="1:9">
      <c r="A113" s="2"/>
      <c r="B113" s="2" t="s">
        <v>55</v>
      </c>
      <c r="C113" s="2"/>
      <c r="D113" s="2"/>
      <c r="E113" s="2"/>
      <c r="F113" s="2"/>
      <c r="G113" s="2"/>
      <c r="H113" s="2"/>
      <c r="I113" s="2"/>
    </row>
    <row r="114" spans="1:9">
      <c r="A114" s="2"/>
      <c r="B114" s="2" t="s">
        <v>56</v>
      </c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8" t="s">
        <v>62</v>
      </c>
      <c r="B116" s="28"/>
      <c r="C116" s="28"/>
      <c r="D116" s="28"/>
      <c r="E116" s="2"/>
      <c r="F116" s="2"/>
      <c r="G116" s="2"/>
      <c r="H116" s="2"/>
      <c r="I116" s="2"/>
    </row>
    <row r="117" spans="1:9">
      <c r="A117" s="2" t="s">
        <v>57</v>
      </c>
      <c r="B117" s="2"/>
      <c r="C117" s="2"/>
      <c r="D117" s="2"/>
      <c r="E117" s="2"/>
      <c r="F117" s="2"/>
      <c r="G117" s="2"/>
      <c r="H117" s="2"/>
      <c r="I117" s="2"/>
    </row>
    <row r="118" spans="1:9">
      <c r="A118" s="2" t="s">
        <v>58</v>
      </c>
      <c r="B118" s="2"/>
      <c r="C118" s="2"/>
      <c r="D118" s="2"/>
      <c r="E118" s="2"/>
      <c r="F118" s="2"/>
      <c r="G118" s="2"/>
      <c r="H118" s="2"/>
      <c r="I118" s="2"/>
    </row>
    <row r="119" spans="1:9">
      <c r="A119" s="2" t="s">
        <v>43</v>
      </c>
      <c r="B119" s="2" t="s">
        <v>59</v>
      </c>
      <c r="C119" s="2"/>
      <c r="D119" s="2"/>
      <c r="E119" s="2"/>
      <c r="F119" s="2"/>
      <c r="G119" s="2"/>
      <c r="H119" s="2"/>
      <c r="I119" s="2"/>
    </row>
    <row r="120" spans="1:9">
      <c r="A120" s="2"/>
      <c r="B120" s="2" t="s">
        <v>60</v>
      </c>
      <c r="C120" s="2"/>
      <c r="D120" s="2"/>
      <c r="E120" s="2"/>
      <c r="F120" s="2"/>
      <c r="G120" s="2"/>
      <c r="H120" s="2"/>
      <c r="I120" s="2"/>
    </row>
    <row r="121" spans="1:9">
      <c r="A121" s="2"/>
      <c r="B121" s="2" t="s">
        <v>61</v>
      </c>
      <c r="C121" s="2"/>
      <c r="D121" s="2"/>
      <c r="E121" s="2"/>
      <c r="F121" s="2"/>
      <c r="G121" s="2"/>
      <c r="H121" s="2"/>
      <c r="I121" s="2"/>
    </row>
    <row r="122" spans="1:9">
      <c r="A122" s="28" t="s">
        <v>62</v>
      </c>
      <c r="B122" s="28"/>
      <c r="C122" s="28"/>
      <c r="D122" s="28"/>
      <c r="E122" s="2"/>
      <c r="F122" s="2"/>
      <c r="G122" s="2"/>
      <c r="H122" s="2"/>
      <c r="I122" s="2"/>
    </row>
    <row r="123" spans="1:9">
      <c r="A123" s="2" t="s">
        <v>63</v>
      </c>
      <c r="B123" s="2"/>
      <c r="C123" s="2"/>
      <c r="D123" s="2"/>
      <c r="E123" s="2"/>
      <c r="F123" s="2"/>
      <c r="G123" s="2"/>
      <c r="H123" s="2"/>
      <c r="I123" s="2"/>
    </row>
    <row r="124" spans="1:9">
      <c r="A124" s="2" t="s">
        <v>64</v>
      </c>
      <c r="B124" s="2"/>
      <c r="C124" s="2"/>
      <c r="D124" s="2"/>
      <c r="E124" s="2"/>
      <c r="F124" s="2"/>
      <c r="G124" s="2"/>
      <c r="H124" s="2"/>
      <c r="I124" s="2"/>
    </row>
    <row r="125" spans="1:9">
      <c r="A125" s="2"/>
      <c r="B125" s="2"/>
      <c r="C125" s="2"/>
      <c r="D125" s="2"/>
      <c r="E125" s="2"/>
      <c r="F125" s="2">
        <f>SUM(F110:F124)</f>
        <v>28300</v>
      </c>
      <c r="G125" s="2">
        <f>SUM(G110:G124)</f>
        <v>8546.5999999999985</v>
      </c>
      <c r="H125" s="2">
        <f>SUM(H110:H124)</f>
        <v>339600</v>
      </c>
      <c r="I125" s="2">
        <f>SUM(I110:I124)</f>
        <v>102559.2</v>
      </c>
    </row>
  </sheetData>
  <mergeCells count="7">
    <mergeCell ref="A122:D122"/>
    <mergeCell ref="A108:I108"/>
    <mergeCell ref="A93:I93"/>
    <mergeCell ref="F94:G94"/>
    <mergeCell ref="H94:I94"/>
    <mergeCell ref="A95:D95"/>
    <mergeCell ref="A116:D1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9"/>
  <sheetViews>
    <sheetView tabSelected="1" workbookViewId="0">
      <selection activeCell="B11" sqref="B11"/>
    </sheetView>
  </sheetViews>
  <sheetFormatPr defaultRowHeight="12.75"/>
  <cols>
    <col min="1" max="1" width="4" style="12" customWidth="1"/>
    <col min="2" max="2" width="40" style="12" customWidth="1"/>
    <col min="3" max="3" width="11.85546875" style="12" customWidth="1"/>
    <col min="4" max="4" width="11" style="12" customWidth="1"/>
    <col min="5" max="5" width="9.140625" style="12"/>
    <col min="6" max="6" width="27.140625" style="12" customWidth="1"/>
    <col min="7" max="7" width="23.140625" style="12" customWidth="1"/>
    <col min="8" max="9" width="9.140625" style="12"/>
    <col min="10" max="10" width="37.5703125" style="12" customWidth="1"/>
    <col min="11" max="16384" width="9.140625" style="12"/>
  </cols>
  <sheetData>
    <row r="1" spans="1:11">
      <c r="A1" s="15"/>
      <c r="F1" s="15"/>
      <c r="G1" s="15"/>
      <c r="H1" s="15"/>
      <c r="I1" s="15"/>
      <c r="J1" s="15"/>
      <c r="K1" s="15"/>
    </row>
    <row r="2" spans="1:11">
      <c r="A2" s="15"/>
      <c r="B2" s="34" t="s">
        <v>105</v>
      </c>
      <c r="C2" s="34"/>
      <c r="D2" s="34"/>
      <c r="E2" s="34"/>
      <c r="F2" s="15"/>
      <c r="G2" s="15"/>
      <c r="H2" s="15"/>
      <c r="I2" s="15"/>
      <c r="J2" s="15"/>
      <c r="K2" s="15"/>
    </row>
    <row r="3" spans="1:11" ht="15">
      <c r="A3" s="15"/>
      <c r="F3" s="11"/>
      <c r="G3" s="15"/>
      <c r="H3" s="15"/>
      <c r="I3" s="15"/>
      <c r="J3" s="15"/>
      <c r="K3" s="15"/>
    </row>
    <row r="4" spans="1:11">
      <c r="A4" s="13">
        <v>1</v>
      </c>
      <c r="B4" s="21" t="s">
        <v>75</v>
      </c>
      <c r="C4" s="13" t="s">
        <v>66</v>
      </c>
      <c r="D4" s="13">
        <v>30667</v>
      </c>
      <c r="E4" s="13"/>
      <c r="F4" s="15"/>
      <c r="G4" s="15"/>
      <c r="H4" s="15"/>
      <c r="I4" s="15"/>
      <c r="J4" s="15"/>
      <c r="K4" s="15"/>
    </row>
    <row r="5" spans="1:11" ht="25.5">
      <c r="A5" s="37"/>
      <c r="B5" s="22" t="s">
        <v>83</v>
      </c>
      <c r="C5" s="13" t="s">
        <v>81</v>
      </c>
      <c r="D5" s="13">
        <v>15804</v>
      </c>
      <c r="E5" s="13"/>
      <c r="F5" s="15"/>
      <c r="G5" s="15"/>
      <c r="H5" s="15"/>
      <c r="I5" s="15"/>
      <c r="J5" s="15"/>
      <c r="K5" s="15"/>
    </row>
    <row r="6" spans="1:11" ht="25.5">
      <c r="A6" s="38"/>
      <c r="B6" s="22" t="s">
        <v>84</v>
      </c>
      <c r="C6" s="13" t="s">
        <v>81</v>
      </c>
      <c r="D6" s="13">
        <v>11575</v>
      </c>
      <c r="E6" s="13"/>
      <c r="F6" s="15"/>
      <c r="G6" s="15"/>
      <c r="H6" s="15"/>
      <c r="I6" s="15"/>
      <c r="J6" s="15"/>
      <c r="K6" s="15"/>
    </row>
    <row r="7" spans="1:11">
      <c r="A7" s="38"/>
      <c r="B7" s="37"/>
      <c r="C7" s="13" t="s">
        <v>6</v>
      </c>
      <c r="D7" s="13">
        <v>18666</v>
      </c>
      <c r="E7" s="13"/>
      <c r="F7" s="15"/>
      <c r="G7" s="15"/>
      <c r="H7" s="15"/>
      <c r="I7" s="15"/>
      <c r="J7" s="15"/>
      <c r="K7" s="15"/>
    </row>
    <row r="8" spans="1:11">
      <c r="A8" s="39"/>
      <c r="B8" s="39"/>
      <c r="C8" s="13" t="s">
        <v>8</v>
      </c>
      <c r="D8" s="13">
        <v>7575</v>
      </c>
      <c r="E8" s="13"/>
      <c r="F8" s="15"/>
      <c r="G8" s="15"/>
      <c r="H8" s="15"/>
      <c r="I8" s="15"/>
      <c r="J8" s="15"/>
      <c r="K8" s="15"/>
    </row>
    <row r="9" spans="1:11" ht="15">
      <c r="A9" s="35"/>
      <c r="B9" s="36"/>
      <c r="C9" s="36"/>
      <c r="D9" s="36"/>
      <c r="E9" s="36"/>
      <c r="F9" s="15"/>
      <c r="G9" s="15"/>
      <c r="H9" s="15"/>
      <c r="I9" s="15"/>
      <c r="J9" s="15"/>
      <c r="K9" s="15"/>
    </row>
    <row r="10" spans="1:11">
      <c r="A10" s="13">
        <v>2</v>
      </c>
      <c r="B10" s="21" t="s">
        <v>73</v>
      </c>
      <c r="C10" s="13" t="s">
        <v>66</v>
      </c>
      <c r="D10" s="13">
        <v>28509</v>
      </c>
      <c r="E10" s="13"/>
      <c r="F10" s="15"/>
      <c r="G10" s="15"/>
      <c r="H10" s="15"/>
      <c r="I10" s="15"/>
      <c r="J10" s="15"/>
      <c r="K10" s="15"/>
    </row>
    <row r="11" spans="1:11" ht="25.5">
      <c r="A11" s="13"/>
      <c r="B11" s="22" t="s">
        <v>74</v>
      </c>
      <c r="C11" s="13" t="s">
        <v>81</v>
      </c>
      <c r="D11" s="13">
        <v>5669</v>
      </c>
      <c r="E11" s="13"/>
      <c r="F11" s="15"/>
      <c r="G11" s="15"/>
      <c r="H11" s="15"/>
      <c r="I11" s="15"/>
      <c r="J11" s="15"/>
      <c r="K11" s="15"/>
    </row>
    <row r="12" spans="1:11">
      <c r="A12" s="13">
        <v>3</v>
      </c>
      <c r="B12" s="21" t="s">
        <v>80</v>
      </c>
      <c r="C12" s="13" t="s">
        <v>66</v>
      </c>
      <c r="D12" s="13">
        <v>12387</v>
      </c>
      <c r="E12" s="13"/>
      <c r="F12" s="15"/>
      <c r="G12" s="15"/>
      <c r="H12" s="15"/>
      <c r="I12" s="15"/>
      <c r="J12" s="15"/>
      <c r="K12" s="15"/>
    </row>
    <row r="13" spans="1:11">
      <c r="A13" s="13"/>
      <c r="B13" s="25" t="s">
        <v>85</v>
      </c>
      <c r="C13" s="13" t="s">
        <v>81</v>
      </c>
      <c r="D13" s="13"/>
      <c r="E13" s="13">
        <v>11385</v>
      </c>
      <c r="F13" s="15"/>
      <c r="G13" s="15"/>
      <c r="H13" s="15"/>
      <c r="I13" s="15"/>
      <c r="J13" s="15"/>
      <c r="K13" s="15"/>
    </row>
    <row r="14" spans="1:11">
      <c r="A14" s="13">
        <v>4</v>
      </c>
      <c r="B14" s="21" t="s">
        <v>79</v>
      </c>
      <c r="C14" s="13" t="s">
        <v>66</v>
      </c>
      <c r="D14" s="13">
        <v>14950</v>
      </c>
      <c r="E14" s="13"/>
      <c r="F14" s="15"/>
      <c r="G14" s="15"/>
      <c r="H14" s="15"/>
      <c r="I14" s="15"/>
      <c r="J14" s="15"/>
      <c r="K14" s="15"/>
    </row>
    <row r="15" spans="1:11" ht="25.5">
      <c r="A15" s="37"/>
      <c r="B15" s="26" t="s">
        <v>86</v>
      </c>
      <c r="C15" s="13" t="s">
        <v>81</v>
      </c>
      <c r="D15" s="13"/>
      <c r="E15" s="13">
        <v>8867</v>
      </c>
      <c r="F15" s="15"/>
      <c r="G15" s="15"/>
      <c r="H15" s="15"/>
      <c r="I15" s="15"/>
      <c r="J15" s="15"/>
      <c r="K15" s="15"/>
    </row>
    <row r="16" spans="1:11">
      <c r="A16" s="38"/>
      <c r="B16" s="37"/>
      <c r="C16" s="13" t="s">
        <v>6</v>
      </c>
      <c r="D16" s="13">
        <v>17866</v>
      </c>
      <c r="E16" s="13"/>
      <c r="F16" s="15"/>
      <c r="G16" s="15"/>
      <c r="H16" s="15"/>
      <c r="I16" s="15"/>
      <c r="J16" s="15"/>
      <c r="K16" s="15"/>
    </row>
    <row r="17" spans="1:11">
      <c r="A17" s="38"/>
      <c r="B17" s="38"/>
      <c r="C17" s="13" t="s">
        <v>87</v>
      </c>
      <c r="D17" s="13"/>
      <c r="E17" s="13">
        <v>11846</v>
      </c>
      <c r="F17" s="15"/>
      <c r="G17" s="15"/>
      <c r="H17" s="15"/>
      <c r="I17" s="15"/>
      <c r="J17" s="15"/>
      <c r="K17" s="15"/>
    </row>
    <row r="18" spans="1:11">
      <c r="A18" s="39"/>
      <c r="B18" s="39"/>
      <c r="C18" s="13" t="s">
        <v>8</v>
      </c>
      <c r="D18" s="13">
        <v>12506</v>
      </c>
      <c r="E18" s="13"/>
      <c r="F18" s="15"/>
      <c r="G18" s="15"/>
      <c r="H18" s="15"/>
      <c r="I18" s="15"/>
      <c r="J18" s="15"/>
      <c r="K18" s="15"/>
    </row>
    <row r="19" spans="1:11" ht="15">
      <c r="A19" s="35"/>
      <c r="B19" s="36"/>
      <c r="C19" s="36"/>
      <c r="D19" s="36"/>
      <c r="E19" s="36"/>
      <c r="F19" s="15"/>
      <c r="G19" s="15"/>
      <c r="H19" s="15"/>
      <c r="I19" s="15"/>
      <c r="J19" s="15"/>
      <c r="K19" s="15"/>
    </row>
    <row r="20" spans="1:11">
      <c r="A20" s="13">
        <v>5</v>
      </c>
      <c r="B20" s="21" t="s">
        <v>52</v>
      </c>
      <c r="C20" s="13" t="s">
        <v>66</v>
      </c>
      <c r="D20" s="13">
        <v>23263</v>
      </c>
      <c r="E20" s="13"/>
      <c r="F20" s="15"/>
      <c r="G20" s="15"/>
      <c r="H20" s="15"/>
      <c r="I20" s="15"/>
      <c r="J20" s="15"/>
      <c r="K20" s="15"/>
    </row>
    <row r="21" spans="1:11" ht="25.5">
      <c r="A21" s="37"/>
      <c r="B21" s="22" t="s">
        <v>82</v>
      </c>
      <c r="C21" s="13" t="s">
        <v>81</v>
      </c>
      <c r="D21" s="13">
        <v>9171</v>
      </c>
      <c r="E21" s="13"/>
      <c r="F21" s="15"/>
      <c r="G21" s="15"/>
      <c r="H21" s="15"/>
      <c r="I21" s="15"/>
      <c r="J21" s="15"/>
      <c r="K21" s="15"/>
    </row>
    <row r="22" spans="1:11" ht="25.5">
      <c r="A22" s="39"/>
      <c r="B22" s="25" t="s">
        <v>88</v>
      </c>
      <c r="C22" s="13"/>
      <c r="D22" s="13"/>
      <c r="E22" s="13">
        <v>9143</v>
      </c>
      <c r="F22" s="15"/>
      <c r="G22" s="15"/>
      <c r="H22" s="15"/>
      <c r="I22" s="15"/>
      <c r="J22" s="15"/>
      <c r="K22" s="15"/>
    </row>
    <row r="23" spans="1:11">
      <c r="A23" s="13">
        <v>6</v>
      </c>
      <c r="B23" s="23" t="s">
        <v>89</v>
      </c>
      <c r="C23" s="13"/>
      <c r="D23" s="13"/>
      <c r="E23" s="13">
        <v>25000</v>
      </c>
      <c r="F23" s="15"/>
      <c r="G23" s="15"/>
      <c r="H23" s="15"/>
      <c r="I23" s="15"/>
      <c r="J23" s="15"/>
      <c r="K23" s="15"/>
    </row>
    <row r="24" spans="1:11">
      <c r="A24" s="13">
        <v>7</v>
      </c>
      <c r="B24" s="21" t="s">
        <v>76</v>
      </c>
      <c r="C24" s="13" t="s">
        <v>66</v>
      </c>
      <c r="D24" s="13">
        <v>18568</v>
      </c>
      <c r="E24" s="13"/>
      <c r="F24" s="15"/>
      <c r="G24" s="19"/>
      <c r="H24" s="15"/>
      <c r="I24" s="15"/>
      <c r="J24" s="15"/>
      <c r="K24" s="15"/>
    </row>
    <row r="25" spans="1:11">
      <c r="A25" s="37"/>
      <c r="B25" s="37"/>
      <c r="C25" s="13" t="s">
        <v>6</v>
      </c>
      <c r="D25" s="13">
        <v>15795</v>
      </c>
      <c r="E25" s="13"/>
      <c r="F25" s="15"/>
      <c r="G25" s="19"/>
      <c r="H25" s="15"/>
      <c r="I25" s="15"/>
      <c r="J25" s="15"/>
      <c r="K25" s="15"/>
    </row>
    <row r="26" spans="1:11">
      <c r="A26" s="38"/>
      <c r="B26" s="38"/>
      <c r="C26" s="13" t="s">
        <v>87</v>
      </c>
      <c r="D26" s="13"/>
      <c r="E26" s="13">
        <v>11846</v>
      </c>
      <c r="F26" s="15"/>
      <c r="G26" s="19"/>
      <c r="H26" s="15"/>
      <c r="I26" s="15"/>
      <c r="J26" s="15"/>
      <c r="K26" s="15"/>
    </row>
    <row r="27" spans="1:11">
      <c r="A27" s="39"/>
      <c r="B27" s="39"/>
      <c r="C27" s="13" t="s">
        <v>8</v>
      </c>
      <c r="D27" s="13">
        <v>10597</v>
      </c>
      <c r="E27" s="13"/>
      <c r="F27" s="15"/>
      <c r="G27" s="19"/>
      <c r="H27" s="15"/>
      <c r="I27" s="15"/>
      <c r="J27" s="15"/>
      <c r="K27" s="15"/>
    </row>
    <row r="28" spans="1:11" ht="15">
      <c r="A28" s="35"/>
      <c r="B28" s="36"/>
      <c r="C28" s="36"/>
      <c r="D28" s="36"/>
      <c r="E28" s="36"/>
      <c r="F28" s="15"/>
      <c r="G28" s="19"/>
      <c r="H28" s="15"/>
      <c r="I28" s="15"/>
      <c r="J28" s="15"/>
      <c r="K28" s="15"/>
    </row>
    <row r="29" spans="1:11">
      <c r="A29" s="13">
        <v>8</v>
      </c>
      <c r="B29" s="21" t="s">
        <v>67</v>
      </c>
      <c r="C29" s="13" t="s">
        <v>66</v>
      </c>
      <c r="D29" s="13">
        <v>29063</v>
      </c>
      <c r="E29" s="13"/>
      <c r="F29" s="15"/>
      <c r="G29" s="19"/>
      <c r="H29" s="15"/>
      <c r="I29" s="15"/>
      <c r="J29" s="15"/>
      <c r="K29" s="15"/>
    </row>
    <row r="30" spans="1:11" ht="25.5">
      <c r="A30" s="13"/>
      <c r="B30" s="22" t="s">
        <v>72</v>
      </c>
      <c r="C30" s="13"/>
      <c r="D30" s="13"/>
      <c r="E30" s="13"/>
      <c r="F30" s="15"/>
      <c r="G30" s="19"/>
      <c r="H30" s="15"/>
      <c r="I30" s="15"/>
      <c r="J30" s="15"/>
      <c r="K30" s="15"/>
    </row>
    <row r="31" spans="1:11">
      <c r="A31" s="13">
        <v>9</v>
      </c>
      <c r="B31" s="24" t="s">
        <v>91</v>
      </c>
      <c r="C31" s="13" t="s">
        <v>96</v>
      </c>
      <c r="D31" s="13"/>
      <c r="E31" s="13">
        <v>10479</v>
      </c>
      <c r="F31" s="15"/>
      <c r="G31" s="19"/>
      <c r="H31" s="15"/>
      <c r="I31" s="15"/>
      <c r="J31" s="15"/>
      <c r="K31" s="15"/>
    </row>
    <row r="32" spans="1:11">
      <c r="A32" s="13">
        <v>10</v>
      </c>
      <c r="B32" s="21" t="s">
        <v>63</v>
      </c>
      <c r="C32" s="13" t="s">
        <v>66</v>
      </c>
      <c r="D32" s="13">
        <v>15208</v>
      </c>
      <c r="E32" s="13"/>
      <c r="F32" s="15"/>
      <c r="G32" s="19"/>
      <c r="H32" s="15"/>
      <c r="I32" s="15"/>
      <c r="J32" s="15"/>
      <c r="K32" s="15"/>
    </row>
    <row r="33" spans="1:11" ht="25.5">
      <c r="A33" s="13"/>
      <c r="B33" s="27" t="s">
        <v>94</v>
      </c>
      <c r="C33" s="13" t="s">
        <v>97</v>
      </c>
      <c r="D33" s="13"/>
      <c r="E33" s="13">
        <v>10455</v>
      </c>
      <c r="F33" s="15"/>
      <c r="G33" s="19"/>
      <c r="H33" s="15"/>
      <c r="I33" s="15"/>
      <c r="J33" s="15"/>
      <c r="K33" s="15"/>
    </row>
    <row r="34" spans="1:11">
      <c r="A34" s="13">
        <v>11</v>
      </c>
      <c r="B34" s="21" t="s">
        <v>68</v>
      </c>
      <c r="C34" s="13" t="s">
        <v>66</v>
      </c>
      <c r="D34" s="13">
        <v>11579</v>
      </c>
      <c r="E34" s="13"/>
      <c r="F34" s="15"/>
      <c r="G34" s="19"/>
      <c r="H34" s="15"/>
      <c r="I34" s="15"/>
      <c r="J34" s="15"/>
      <c r="K34" s="15"/>
    </row>
    <row r="35" spans="1:11" ht="25.5">
      <c r="A35" s="37"/>
      <c r="B35" s="27" t="s">
        <v>95</v>
      </c>
      <c r="C35" s="13" t="s">
        <v>97</v>
      </c>
      <c r="D35" s="13"/>
      <c r="E35" s="13">
        <v>10168</v>
      </c>
      <c r="F35" s="15"/>
      <c r="G35" s="15"/>
      <c r="H35" s="15"/>
      <c r="I35" s="15"/>
      <c r="J35" s="15"/>
      <c r="K35" s="15"/>
    </row>
    <row r="36" spans="1:11">
      <c r="A36" s="38"/>
      <c r="B36" s="37"/>
      <c r="C36" s="13" t="s">
        <v>69</v>
      </c>
      <c r="D36" s="13">
        <v>16404</v>
      </c>
      <c r="E36" s="13"/>
      <c r="F36" s="15"/>
      <c r="G36" s="15"/>
      <c r="H36" s="15"/>
      <c r="I36" s="15"/>
      <c r="J36" s="15"/>
      <c r="K36" s="15"/>
    </row>
    <row r="37" spans="1:11">
      <c r="A37" s="38"/>
      <c r="B37" s="38"/>
      <c r="C37" s="13" t="s">
        <v>98</v>
      </c>
      <c r="D37" s="13"/>
      <c r="E37" s="13">
        <v>11846</v>
      </c>
      <c r="F37" s="15"/>
      <c r="G37" s="15"/>
      <c r="H37" s="15"/>
      <c r="I37" s="15"/>
      <c r="J37" s="15"/>
      <c r="K37" s="15"/>
    </row>
    <row r="38" spans="1:11">
      <c r="A38" s="39"/>
      <c r="B38" s="39"/>
      <c r="C38" s="13" t="s">
        <v>8</v>
      </c>
      <c r="D38" s="13">
        <v>11483</v>
      </c>
      <c r="E38" s="13"/>
      <c r="F38" s="15"/>
      <c r="G38" s="15"/>
      <c r="H38" s="15"/>
      <c r="I38" s="15"/>
      <c r="J38" s="15"/>
      <c r="K38" s="15"/>
    </row>
    <row r="39" spans="1:11" ht="15">
      <c r="A39" s="35"/>
      <c r="B39" s="36"/>
      <c r="C39" s="36"/>
      <c r="D39" s="36"/>
      <c r="E39" s="36"/>
      <c r="F39" s="15"/>
      <c r="G39" s="15"/>
      <c r="H39" s="15"/>
      <c r="I39" s="15"/>
      <c r="J39" s="15"/>
      <c r="K39" s="15"/>
    </row>
    <row r="40" spans="1:11">
      <c r="A40" s="13">
        <v>12</v>
      </c>
      <c r="B40" s="21" t="s">
        <v>71</v>
      </c>
      <c r="C40" s="13" t="s">
        <v>66</v>
      </c>
      <c r="D40" s="13">
        <v>20084</v>
      </c>
      <c r="E40" s="13"/>
      <c r="F40" s="15"/>
      <c r="G40" s="15"/>
      <c r="H40" s="15"/>
      <c r="I40" s="15"/>
      <c r="J40" s="15"/>
      <c r="K40" s="15"/>
    </row>
    <row r="41" spans="1:11" ht="25.5">
      <c r="A41" s="13"/>
      <c r="B41" s="27" t="s">
        <v>99</v>
      </c>
      <c r="C41" s="13" t="s">
        <v>97</v>
      </c>
      <c r="D41" s="13"/>
      <c r="E41" s="13">
        <v>10685</v>
      </c>
      <c r="F41" s="15"/>
      <c r="G41" s="15"/>
      <c r="H41" s="15"/>
      <c r="I41" s="15"/>
      <c r="J41" s="15"/>
      <c r="K41" s="15"/>
    </row>
    <row r="42" spans="1:11">
      <c r="A42" s="13">
        <v>13</v>
      </c>
      <c r="B42" s="21" t="s">
        <v>77</v>
      </c>
      <c r="C42" s="13" t="s">
        <v>66</v>
      </c>
      <c r="D42" s="13">
        <v>20638</v>
      </c>
      <c r="E42" s="13"/>
      <c r="F42" s="15"/>
      <c r="G42" s="15"/>
      <c r="H42" s="15"/>
      <c r="I42" s="15"/>
      <c r="J42" s="15"/>
      <c r="K42" s="15"/>
    </row>
    <row r="43" spans="1:11" ht="25.5">
      <c r="A43" s="13"/>
      <c r="B43" s="22" t="s">
        <v>78</v>
      </c>
      <c r="C43" s="13"/>
      <c r="D43" s="13"/>
      <c r="E43" s="13"/>
      <c r="F43" s="15"/>
      <c r="G43" s="15"/>
      <c r="H43" s="15"/>
      <c r="I43" s="15"/>
      <c r="J43" s="15"/>
      <c r="K43" s="15"/>
    </row>
    <row r="44" spans="1:11">
      <c r="A44" s="13">
        <v>14</v>
      </c>
      <c r="B44" s="21" t="s">
        <v>70</v>
      </c>
      <c r="C44" s="13" t="s">
        <v>66</v>
      </c>
      <c r="D44" s="13">
        <v>24356</v>
      </c>
      <c r="E44" s="13"/>
      <c r="F44" s="15"/>
      <c r="G44" s="15"/>
      <c r="H44" s="15"/>
      <c r="I44" s="15"/>
      <c r="J44" s="15"/>
      <c r="K44" s="15"/>
    </row>
    <row r="45" spans="1:11">
      <c r="A45" s="37"/>
      <c r="B45" s="37"/>
      <c r="C45" s="13" t="s">
        <v>6</v>
      </c>
      <c r="D45" s="13">
        <v>14777</v>
      </c>
      <c r="E45" s="13"/>
      <c r="F45" s="15"/>
      <c r="G45" s="15"/>
      <c r="H45" s="15"/>
      <c r="I45" s="15"/>
      <c r="J45" s="15"/>
      <c r="K45" s="15"/>
    </row>
    <row r="46" spans="1:11">
      <c r="A46" s="39"/>
      <c r="B46" s="39"/>
      <c r="C46" s="13" t="s">
        <v>8</v>
      </c>
      <c r="D46" s="13">
        <v>10344</v>
      </c>
      <c r="E46" s="13"/>
      <c r="F46" s="15"/>
      <c r="G46" s="15"/>
      <c r="H46" s="15"/>
      <c r="I46" s="15"/>
      <c r="J46" s="15"/>
      <c r="K46" s="15"/>
    </row>
    <row r="47" spans="1:11" ht="15">
      <c r="A47" s="35"/>
      <c r="B47" s="36"/>
      <c r="C47" s="36"/>
      <c r="D47" s="36"/>
      <c r="E47" s="36"/>
      <c r="F47" s="15"/>
      <c r="G47" s="15"/>
      <c r="H47" s="15"/>
      <c r="I47" s="15"/>
      <c r="J47" s="15"/>
      <c r="K47" s="15"/>
    </row>
    <row r="48" spans="1:11">
      <c r="A48" s="13">
        <v>15</v>
      </c>
      <c r="B48" s="24" t="s">
        <v>90</v>
      </c>
      <c r="C48" s="13" t="s">
        <v>96</v>
      </c>
      <c r="D48" s="13"/>
      <c r="E48" s="13">
        <v>13696</v>
      </c>
      <c r="F48" s="15"/>
      <c r="G48" s="15"/>
      <c r="H48" s="15"/>
      <c r="I48" s="15"/>
      <c r="J48" s="15"/>
      <c r="K48" s="15"/>
    </row>
    <row r="49" spans="1:11">
      <c r="A49" s="13">
        <v>16</v>
      </c>
      <c r="B49" s="24" t="s">
        <v>92</v>
      </c>
      <c r="C49" s="13" t="s">
        <v>96</v>
      </c>
      <c r="D49" s="13"/>
      <c r="E49" s="13">
        <v>12361</v>
      </c>
      <c r="F49" s="15"/>
      <c r="G49" s="15"/>
      <c r="H49" s="15"/>
      <c r="I49" s="15"/>
      <c r="J49" s="15"/>
      <c r="K49" s="15"/>
    </row>
    <row r="50" spans="1:11" ht="25.5">
      <c r="A50" s="13"/>
      <c r="B50" s="27" t="s">
        <v>100</v>
      </c>
      <c r="C50" s="13" t="s">
        <v>97</v>
      </c>
      <c r="D50" s="13"/>
      <c r="E50" s="13">
        <v>10278</v>
      </c>
      <c r="F50" s="15"/>
      <c r="G50" s="15"/>
      <c r="H50" s="15"/>
      <c r="I50" s="15"/>
      <c r="J50" s="15"/>
      <c r="K50" s="15"/>
    </row>
    <row r="51" spans="1:11">
      <c r="A51" s="13">
        <v>17</v>
      </c>
      <c r="B51" s="24" t="s">
        <v>93</v>
      </c>
      <c r="C51" s="13" t="s">
        <v>96</v>
      </c>
      <c r="D51" s="13"/>
      <c r="E51" s="13">
        <v>11923</v>
      </c>
      <c r="F51" s="15"/>
      <c r="G51" s="15"/>
      <c r="H51" s="15"/>
      <c r="I51" s="15"/>
      <c r="J51" s="15"/>
      <c r="K51" s="15"/>
    </row>
    <row r="52" spans="1:11">
      <c r="A52" s="37"/>
      <c r="B52" s="37"/>
      <c r="C52" s="13" t="s">
        <v>6</v>
      </c>
      <c r="D52" s="13"/>
      <c r="E52" s="13">
        <v>8484</v>
      </c>
      <c r="F52" s="15"/>
      <c r="G52" s="15"/>
      <c r="H52" s="15"/>
      <c r="I52" s="15"/>
      <c r="J52" s="15"/>
      <c r="K52" s="15"/>
    </row>
    <row r="53" spans="1:11">
      <c r="A53" s="39"/>
      <c r="B53" s="39"/>
      <c r="C53" s="13" t="s">
        <v>8</v>
      </c>
      <c r="D53" s="13"/>
      <c r="E53" s="13">
        <v>7069</v>
      </c>
      <c r="F53" s="15"/>
      <c r="G53" s="15"/>
      <c r="H53" s="15"/>
      <c r="I53" s="15"/>
      <c r="J53" s="15"/>
      <c r="K53" s="15"/>
    </row>
    <row r="54" spans="1:11" ht="15">
      <c r="A54" s="35"/>
      <c r="B54" s="36"/>
      <c r="C54" s="36"/>
      <c r="D54" s="36"/>
      <c r="E54" s="36"/>
      <c r="F54" s="15"/>
      <c r="G54" s="15"/>
      <c r="H54" s="15"/>
      <c r="I54" s="15"/>
      <c r="J54" s="15"/>
      <c r="K54" s="15"/>
    </row>
    <row r="55" spans="1:11" ht="15">
      <c r="A55" s="40" t="s">
        <v>11</v>
      </c>
      <c r="B55" s="41"/>
      <c r="C55" s="13">
        <v>211</v>
      </c>
      <c r="D55" s="13">
        <f>SUM(D4:D53)</f>
        <v>427504</v>
      </c>
      <c r="E55" s="14">
        <f>SUM(E4:E53)</f>
        <v>195531</v>
      </c>
      <c r="F55" s="15"/>
      <c r="G55" s="15"/>
      <c r="H55" s="15"/>
      <c r="I55" s="15"/>
      <c r="J55" s="15"/>
      <c r="K55" s="15"/>
    </row>
    <row r="56" spans="1:11" ht="15">
      <c r="A56" s="40"/>
      <c r="B56" s="41"/>
      <c r="C56" s="13">
        <v>213</v>
      </c>
      <c r="D56" s="16">
        <f>D55*0.302</f>
        <v>129106.208</v>
      </c>
      <c r="E56" s="20">
        <f>E55*0.302</f>
        <v>59050.362000000001</v>
      </c>
      <c r="F56" s="15"/>
      <c r="G56" s="15"/>
      <c r="H56" s="15"/>
      <c r="I56" s="15"/>
      <c r="J56" s="15"/>
      <c r="K56" s="15"/>
    </row>
    <row r="57" spans="1:11" ht="15">
      <c r="A57" s="40" t="s">
        <v>15</v>
      </c>
      <c r="B57" s="41"/>
      <c r="C57" s="13"/>
      <c r="D57" s="16">
        <f>SUM(D55:D56)</f>
        <v>556610.20799999998</v>
      </c>
      <c r="E57" s="20">
        <f>SUM(E55:E56)</f>
        <v>254581.36199999999</v>
      </c>
      <c r="F57" s="15"/>
      <c r="G57" s="15"/>
      <c r="H57" s="15"/>
      <c r="I57" s="15"/>
      <c r="J57" s="15"/>
      <c r="K57" s="15"/>
    </row>
    <row r="58" spans="1:11" ht="15">
      <c r="A58" s="40" t="s">
        <v>16</v>
      </c>
      <c r="B58" s="41"/>
      <c r="C58" s="13"/>
      <c r="D58" s="16">
        <f>D57*12</f>
        <v>6679322.4959999993</v>
      </c>
      <c r="E58" s="20">
        <f>E57*12</f>
        <v>3054976.344</v>
      </c>
      <c r="F58" s="15"/>
      <c r="G58" s="15"/>
      <c r="H58" s="15"/>
      <c r="I58" s="15"/>
      <c r="J58" s="15"/>
      <c r="K58" s="15"/>
    </row>
    <row r="59" spans="1:11">
      <c r="B59" s="17" t="s">
        <v>31</v>
      </c>
      <c r="C59" s="17"/>
      <c r="D59" s="18">
        <v>309824</v>
      </c>
      <c r="E59" s="18">
        <v>311496</v>
      </c>
      <c r="F59" s="15"/>
      <c r="G59" s="15"/>
      <c r="H59" s="15"/>
      <c r="I59" s="15"/>
      <c r="J59" s="15"/>
      <c r="K59" s="15"/>
    </row>
    <row r="60" spans="1:11">
      <c r="B60" s="19" t="s">
        <v>101</v>
      </c>
      <c r="D60" s="18">
        <v>621320</v>
      </c>
      <c r="F60" s="15"/>
      <c r="G60" s="15"/>
      <c r="H60" s="15"/>
      <c r="I60" s="15"/>
      <c r="J60" s="15"/>
      <c r="K60" s="15"/>
    </row>
    <row r="61" spans="1:11">
      <c r="B61" s="19" t="s">
        <v>102</v>
      </c>
      <c r="D61" s="17">
        <v>425000</v>
      </c>
      <c r="F61" s="15"/>
      <c r="G61" s="15"/>
      <c r="H61" s="15"/>
      <c r="I61" s="15"/>
      <c r="J61" s="15"/>
      <c r="K61" s="15"/>
    </row>
    <row r="62" spans="1:11" ht="33.75" customHeight="1">
      <c r="B62" s="43" t="s">
        <v>103</v>
      </c>
      <c r="C62" s="42"/>
      <c r="D62" s="42"/>
      <c r="E62" s="42"/>
      <c r="F62" s="15"/>
      <c r="G62" s="15"/>
      <c r="H62" s="15"/>
      <c r="I62" s="15"/>
      <c r="J62" s="15"/>
      <c r="K62" s="15"/>
    </row>
    <row r="63" spans="1:11" ht="28.5" customHeight="1">
      <c r="B63" s="42" t="s">
        <v>104</v>
      </c>
      <c r="C63" s="42"/>
      <c r="D63" s="42"/>
      <c r="E63" s="42"/>
      <c r="F63" s="15"/>
      <c r="G63" s="15"/>
      <c r="H63" s="15"/>
      <c r="I63" s="15"/>
      <c r="J63" s="15"/>
      <c r="K63" s="15"/>
    </row>
    <row r="64" spans="1:11">
      <c r="F64" s="15"/>
      <c r="G64" s="15"/>
      <c r="H64" s="15"/>
      <c r="I64" s="15"/>
      <c r="J64" s="15"/>
      <c r="K64" s="15"/>
    </row>
    <row r="65" spans="6:11">
      <c r="F65" s="15"/>
      <c r="G65" s="15"/>
      <c r="H65" s="15"/>
      <c r="I65" s="15"/>
      <c r="J65" s="15"/>
      <c r="K65" s="15"/>
    </row>
    <row r="66" spans="6:11">
      <c r="F66" s="15"/>
      <c r="G66" s="15"/>
      <c r="H66" s="15"/>
      <c r="I66" s="15"/>
      <c r="J66" s="15"/>
      <c r="K66" s="15"/>
    </row>
    <row r="67" spans="6:11">
      <c r="F67" s="15"/>
      <c r="G67" s="15"/>
      <c r="H67" s="15"/>
      <c r="I67" s="15"/>
      <c r="J67" s="15"/>
      <c r="K67" s="15"/>
    </row>
    <row r="68" spans="6:11">
      <c r="F68" s="15"/>
      <c r="G68" s="15"/>
      <c r="H68" s="15"/>
      <c r="I68" s="15"/>
      <c r="J68" s="15"/>
      <c r="K68" s="15"/>
    </row>
    <row r="69" spans="6:11">
      <c r="F69" s="15"/>
      <c r="G69" s="15"/>
      <c r="H69" s="15"/>
      <c r="I69" s="15"/>
      <c r="J69" s="15"/>
      <c r="K69" s="15"/>
    </row>
    <row r="70" spans="6:11">
      <c r="F70" s="15"/>
      <c r="G70" s="15"/>
      <c r="H70" s="15"/>
      <c r="I70" s="15"/>
      <c r="J70" s="15"/>
      <c r="K70" s="15"/>
    </row>
    <row r="71" spans="6:11">
      <c r="F71" s="15"/>
      <c r="G71" s="15"/>
      <c r="H71" s="15"/>
      <c r="I71" s="15"/>
      <c r="J71" s="15"/>
      <c r="K71" s="15"/>
    </row>
    <row r="72" spans="6:11">
      <c r="F72" s="15"/>
      <c r="G72" s="15"/>
      <c r="H72" s="15"/>
      <c r="I72" s="15"/>
      <c r="J72" s="15"/>
      <c r="K72" s="15"/>
    </row>
    <row r="73" spans="6:11">
      <c r="F73" s="15"/>
      <c r="G73" s="15"/>
      <c r="H73" s="15"/>
      <c r="I73" s="15"/>
      <c r="J73" s="15"/>
      <c r="K73" s="15"/>
    </row>
    <row r="74" spans="6:11">
      <c r="F74" s="15"/>
      <c r="G74" s="15"/>
      <c r="H74" s="15"/>
      <c r="I74" s="15"/>
      <c r="J74" s="15"/>
      <c r="K74" s="15"/>
    </row>
    <row r="75" spans="6:11">
      <c r="F75" s="15"/>
      <c r="G75" s="15"/>
      <c r="H75" s="15"/>
      <c r="I75" s="15"/>
      <c r="J75" s="15"/>
      <c r="K75" s="15"/>
    </row>
    <row r="76" spans="6:11">
      <c r="F76" s="15"/>
      <c r="G76" s="15"/>
      <c r="H76" s="15"/>
      <c r="I76" s="15"/>
      <c r="J76" s="15"/>
      <c r="K76" s="15"/>
    </row>
    <row r="77" spans="6:11">
      <c r="F77" s="15"/>
      <c r="G77" s="15"/>
      <c r="H77" s="15"/>
      <c r="I77" s="15"/>
      <c r="J77" s="15"/>
      <c r="K77" s="15"/>
    </row>
    <row r="78" spans="6:11">
      <c r="F78" s="15"/>
      <c r="G78" s="15"/>
      <c r="H78" s="15"/>
      <c r="I78" s="15"/>
      <c r="J78" s="15"/>
      <c r="K78" s="15"/>
    </row>
    <row r="79" spans="6:11">
      <c r="F79" s="15"/>
      <c r="G79" s="15"/>
      <c r="H79" s="15"/>
      <c r="I79" s="15"/>
      <c r="J79" s="15"/>
      <c r="K79" s="15"/>
    </row>
  </sheetData>
  <mergeCells count="26">
    <mergeCell ref="B63:E63"/>
    <mergeCell ref="B62:E62"/>
    <mergeCell ref="A9:E9"/>
    <mergeCell ref="A5:A8"/>
    <mergeCell ref="A57:B57"/>
    <mergeCell ref="A58:B58"/>
    <mergeCell ref="A19:E19"/>
    <mergeCell ref="A28:E28"/>
    <mergeCell ref="A39:E39"/>
    <mergeCell ref="A47:E47"/>
    <mergeCell ref="A55:B55"/>
    <mergeCell ref="A56:B56"/>
    <mergeCell ref="B2:E2"/>
    <mergeCell ref="A54:E54"/>
    <mergeCell ref="A15:A18"/>
    <mergeCell ref="B16:B18"/>
    <mergeCell ref="A21:A22"/>
    <mergeCell ref="A25:A27"/>
    <mergeCell ref="B25:B27"/>
    <mergeCell ref="A35:A38"/>
    <mergeCell ref="B36:B38"/>
    <mergeCell ref="A45:A46"/>
    <mergeCell ref="B45:B46"/>
    <mergeCell ref="A52:A53"/>
    <mergeCell ref="B52:B53"/>
    <mergeCell ref="B7:B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2015-11-13T08:16:00Z</dcterms:modified>
</cp:coreProperties>
</file>