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360" windowHeight="7755"/>
  </bookViews>
  <sheets>
    <sheet name="расходы квартал" sheetId="4" r:id="rId1"/>
  </sheets>
  <calcPr calcId="125725"/>
</workbook>
</file>

<file path=xl/calcChain.xml><?xml version="1.0" encoding="utf-8"?>
<calcChain xmlns="http://schemas.openxmlformats.org/spreadsheetml/2006/main">
  <c r="F3" i="4"/>
  <c r="E3"/>
  <c r="F6"/>
  <c r="E6"/>
  <c r="F21"/>
  <c r="E21"/>
  <c r="F11"/>
  <c r="E11"/>
  <c r="F23"/>
  <c r="E23"/>
  <c r="F4"/>
  <c r="E4"/>
  <c r="F14"/>
  <c r="E14"/>
  <c r="F17"/>
  <c r="E17"/>
  <c r="F22"/>
  <c r="E22"/>
  <c r="F20"/>
  <c r="E20"/>
  <c r="F18"/>
  <c r="E18"/>
  <c r="F9"/>
  <c r="E9"/>
  <c r="F8"/>
  <c r="E8"/>
  <c r="F7"/>
  <c r="E7"/>
  <c r="F5"/>
  <c r="E5"/>
  <c r="C23" l="1"/>
  <c r="C22"/>
  <c r="C21"/>
  <c r="C20"/>
  <c r="C18"/>
  <c r="C17"/>
  <c r="C15"/>
  <c r="C12"/>
  <c r="C11"/>
  <c r="F24"/>
  <c r="C9"/>
  <c r="C8"/>
  <c r="C7"/>
  <c r="C6"/>
  <c r="C5"/>
  <c r="C4"/>
  <c r="C3"/>
  <c r="C19" l="1"/>
  <c r="C13"/>
  <c r="C10"/>
  <c r="E24"/>
  <c r="C14"/>
  <c r="C16" s="1"/>
  <c r="D24"/>
  <c r="G24"/>
  <c r="C24" l="1"/>
  <c r="C26" s="1"/>
</calcChain>
</file>

<file path=xl/sharedStrings.xml><?xml version="1.0" encoding="utf-8"?>
<sst xmlns="http://schemas.openxmlformats.org/spreadsheetml/2006/main" count="26" uniqueCount="26">
  <si>
    <t>итого</t>
  </si>
  <si>
    <t>№ п/п</t>
  </si>
  <si>
    <t>Общеобразовательная организация</t>
  </si>
  <si>
    <t>МБОУ "Бочкаревская СОШ"</t>
  </si>
  <si>
    <t>МБОУ "Воеводская СОШ"</t>
  </si>
  <si>
    <t>МБОУ "Дружбинская СОШ"</t>
  </si>
  <si>
    <t>МБОУ "Марушинская СОШ"</t>
  </si>
  <si>
    <t>МБОУ "Побединская СОШ"</t>
  </si>
  <si>
    <t>МБОУ "Сухо-Чемровская  СОШ"</t>
  </si>
  <si>
    <t>МБОУ "Целинная СОШ №1"</t>
  </si>
  <si>
    <t>МБОУ "Целинная СОШ №2"</t>
  </si>
  <si>
    <t>"Верх-Яминская ООШ филиал МБОУ "Целинная СОШ №1"</t>
  </si>
  <si>
    <t>МБОУ "Еландинская ООШ"</t>
  </si>
  <si>
    <t>МБОУ "Ложкинская ООШ"</t>
  </si>
  <si>
    <t xml:space="preserve"> "Поповичевская ООШ  филиал Побединская СОШ"</t>
  </si>
  <si>
    <t>"Хомутинская ООШ" филиал МБОУ "Целинная СОШ №2"</t>
  </si>
  <si>
    <t>МБОУ "Шалапская ООШ"</t>
  </si>
  <si>
    <t>"Сверчковская НОШ филиал МБОУ "Сухо-Чемровская  СОШ"</t>
  </si>
  <si>
    <t>Итого МБОУ "Побединская СОШ"</t>
  </si>
  <si>
    <t>Итого МБОУ "Сухо-Чемровская  СОШ"</t>
  </si>
  <si>
    <t>Итого МБОУ "Целинная СОШ №2"</t>
  </si>
  <si>
    <t>Итого МБОУ "Целинная СОШ №1"</t>
  </si>
  <si>
    <t>МБОУ "Верх-Марушинская ООШ"</t>
  </si>
  <si>
    <t>340 краевое питание</t>
  </si>
  <si>
    <t>МБОУ "Овсянниковская СОШ"</t>
  </si>
  <si>
    <t>общая сумма на питание 1354,0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</si>
</sst>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/>
    <xf numFmtId="0" fontId="0" fillId="2" borderId="0" xfId="0" applyFill="1" applyBorder="1"/>
    <xf numFmtId="0" fontId="0" fillId="5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J15" sqref="J15:K15"/>
    </sheetView>
  </sheetViews>
  <sheetFormatPr defaultRowHeight="15"/>
  <cols>
    <col min="2" max="2" width="36.140625" customWidth="1"/>
    <col min="3" max="3" width="10" customWidth="1"/>
  </cols>
  <sheetData>
    <row r="1" spans="1:8" ht="45" customHeight="1">
      <c r="A1" s="2" t="s">
        <v>1</v>
      </c>
      <c r="B1" s="2" t="s">
        <v>2</v>
      </c>
      <c r="C1" s="7" t="s">
        <v>23</v>
      </c>
      <c r="D1" s="3">
        <v>1</v>
      </c>
      <c r="E1" s="3">
        <v>2</v>
      </c>
      <c r="F1" s="3">
        <v>3</v>
      </c>
      <c r="G1" s="3">
        <v>4</v>
      </c>
    </row>
    <row r="2" spans="1:8">
      <c r="A2" s="2"/>
      <c r="B2" s="3"/>
      <c r="C2" s="8"/>
      <c r="D2" s="2"/>
      <c r="E2" s="2"/>
      <c r="F2" s="2"/>
      <c r="G2" s="2"/>
    </row>
    <row r="3" spans="1:8">
      <c r="A3" s="2">
        <v>1</v>
      </c>
      <c r="B3" s="4" t="s">
        <v>3</v>
      </c>
      <c r="C3" s="8">
        <f t="shared" ref="C3:C9" si="0">D3+E3+F3+G3</f>
        <v>23264</v>
      </c>
      <c r="D3" s="2">
        <v>6596</v>
      </c>
      <c r="E3" s="2">
        <f>6596-1000-560</f>
        <v>5036</v>
      </c>
      <c r="F3" s="2">
        <f>6596-1000-560</f>
        <v>5036</v>
      </c>
      <c r="G3" s="2">
        <v>6596</v>
      </c>
    </row>
    <row r="4" spans="1:8">
      <c r="A4" s="2">
        <v>2</v>
      </c>
      <c r="B4" s="4" t="s">
        <v>4</v>
      </c>
      <c r="C4" s="8">
        <f t="shared" si="0"/>
        <v>143960</v>
      </c>
      <c r="D4" s="2">
        <v>41990</v>
      </c>
      <c r="E4" s="2">
        <f>41990-5000-7000</f>
        <v>29990</v>
      </c>
      <c r="F4" s="2">
        <f>41990-5000-7000</f>
        <v>29990</v>
      </c>
      <c r="G4" s="2">
        <v>41990</v>
      </c>
    </row>
    <row r="5" spans="1:8">
      <c r="A5" s="2">
        <v>3</v>
      </c>
      <c r="B5" s="4" t="s">
        <v>5</v>
      </c>
      <c r="C5" s="8">
        <f t="shared" si="0"/>
        <v>102332</v>
      </c>
      <c r="D5" s="2">
        <v>29083</v>
      </c>
      <c r="E5" s="2">
        <f>29083-5000-2000</f>
        <v>22083</v>
      </c>
      <c r="F5" s="2">
        <f>29083-5000-2000</f>
        <v>22083</v>
      </c>
      <c r="G5" s="2">
        <v>29083</v>
      </c>
      <c r="H5" s="10"/>
    </row>
    <row r="6" spans="1:8">
      <c r="A6" s="2">
        <v>4</v>
      </c>
      <c r="B6" s="4" t="s">
        <v>6</v>
      </c>
      <c r="C6" s="8">
        <f t="shared" si="0"/>
        <v>157976</v>
      </c>
      <c r="D6" s="2">
        <v>45494</v>
      </c>
      <c r="E6" s="2">
        <f>45494-5000-7000</f>
        <v>33494</v>
      </c>
      <c r="F6" s="2">
        <f>45494-5000-7000</f>
        <v>33494</v>
      </c>
      <c r="G6" s="2">
        <v>45494</v>
      </c>
    </row>
    <row r="7" spans="1:8">
      <c r="A7" s="2">
        <v>5</v>
      </c>
      <c r="B7" s="4" t="s">
        <v>24</v>
      </c>
      <c r="C7" s="8">
        <f t="shared" si="0"/>
        <v>34088</v>
      </c>
      <c r="D7" s="2">
        <v>10022</v>
      </c>
      <c r="E7" s="2">
        <f>10022-2000-1000</f>
        <v>7022</v>
      </c>
      <c r="F7" s="2">
        <f>10022-2000-1000</f>
        <v>7022</v>
      </c>
      <c r="G7" s="2">
        <v>10022</v>
      </c>
    </row>
    <row r="8" spans="1:8">
      <c r="A8" s="2"/>
      <c r="B8" s="5" t="s">
        <v>7</v>
      </c>
      <c r="C8" s="8">
        <f t="shared" si="0"/>
        <v>75752</v>
      </c>
      <c r="D8" s="2">
        <v>22438</v>
      </c>
      <c r="E8" s="2">
        <f>22438-5000-2000</f>
        <v>15438</v>
      </c>
      <c r="F8" s="2">
        <f>22438-5000-2000</f>
        <v>15438</v>
      </c>
      <c r="G8" s="2">
        <v>22438</v>
      </c>
    </row>
    <row r="9" spans="1:8" ht="32.25" customHeight="1">
      <c r="A9" s="2"/>
      <c r="B9" s="6" t="s">
        <v>14</v>
      </c>
      <c r="C9" s="8">
        <f t="shared" si="0"/>
        <v>47440</v>
      </c>
      <c r="D9" s="2">
        <v>13860</v>
      </c>
      <c r="E9" s="2">
        <f>13860-3000-1000</f>
        <v>9860</v>
      </c>
      <c r="F9" s="2">
        <f>13860-3000-1000</f>
        <v>9860</v>
      </c>
      <c r="G9" s="2">
        <v>13860</v>
      </c>
    </row>
    <row r="10" spans="1:8">
      <c r="A10" s="2">
        <v>6</v>
      </c>
      <c r="B10" s="4" t="s">
        <v>18</v>
      </c>
      <c r="C10" s="8">
        <f>C8+C9</f>
        <v>123192</v>
      </c>
      <c r="D10" s="2"/>
      <c r="E10" s="2"/>
      <c r="F10" s="2"/>
      <c r="G10" s="2"/>
    </row>
    <row r="11" spans="1:8">
      <c r="A11" s="2"/>
      <c r="B11" s="5" t="s">
        <v>8</v>
      </c>
      <c r="C11" s="8">
        <f>D11+E11+F11+G11</f>
        <v>90400</v>
      </c>
      <c r="D11" s="2">
        <v>27100</v>
      </c>
      <c r="E11" s="2">
        <f>27100-5000-4000</f>
        <v>18100</v>
      </c>
      <c r="F11" s="2">
        <f>27100-5000-4000</f>
        <v>18100</v>
      </c>
      <c r="G11" s="2">
        <v>27100</v>
      </c>
    </row>
    <row r="12" spans="1:8" ht="31.5" customHeight="1">
      <c r="A12" s="2"/>
      <c r="B12" s="6" t="s">
        <v>17</v>
      </c>
      <c r="C12" s="8">
        <f>D12+E12+F12+G12</f>
        <v>1652</v>
      </c>
      <c r="D12" s="2">
        <v>413</v>
      </c>
      <c r="E12" s="2">
        <v>413</v>
      </c>
      <c r="F12" s="2">
        <v>413</v>
      </c>
      <c r="G12" s="2">
        <v>413</v>
      </c>
    </row>
    <row r="13" spans="1:8">
      <c r="A13" s="2">
        <v>7</v>
      </c>
      <c r="B13" s="4" t="s">
        <v>19</v>
      </c>
      <c r="C13" s="8">
        <f>C11+C12</f>
        <v>92052</v>
      </c>
      <c r="D13" s="2"/>
      <c r="E13" s="2"/>
      <c r="F13" s="2"/>
      <c r="G13" s="2"/>
    </row>
    <row r="14" spans="1:8">
      <c r="A14" s="2"/>
      <c r="B14" s="5" t="s">
        <v>9</v>
      </c>
      <c r="C14" s="8">
        <f>D14+E14+F14+G14</f>
        <v>166452</v>
      </c>
      <c r="D14" s="2">
        <v>46113</v>
      </c>
      <c r="E14" s="2">
        <f>46113-5000-4000</f>
        <v>37113</v>
      </c>
      <c r="F14" s="2">
        <f>46113-5000-4000</f>
        <v>37113</v>
      </c>
      <c r="G14" s="2">
        <v>46113</v>
      </c>
    </row>
    <row r="15" spans="1:8" ht="35.25" customHeight="1">
      <c r="A15" s="2"/>
      <c r="B15" s="6" t="s">
        <v>11</v>
      </c>
      <c r="C15" s="8">
        <f>D15+E15+F15+G15</f>
        <v>0</v>
      </c>
      <c r="D15" s="2"/>
      <c r="E15" s="2"/>
      <c r="F15" s="2"/>
      <c r="G15" s="2"/>
    </row>
    <row r="16" spans="1:8" s="1" customFormat="1" ht="27" customHeight="1">
      <c r="A16" s="2">
        <v>8</v>
      </c>
      <c r="B16" s="4" t="s">
        <v>21</v>
      </c>
      <c r="C16" s="8">
        <f>C14+C15</f>
        <v>166452</v>
      </c>
      <c r="D16" s="2"/>
      <c r="E16" s="2"/>
      <c r="F16" s="2"/>
      <c r="G16" s="2"/>
    </row>
    <row r="17" spans="1:7">
      <c r="A17" s="2"/>
      <c r="B17" s="5" t="s">
        <v>10</v>
      </c>
      <c r="C17" s="8">
        <f>D17+E17+F17+G17</f>
        <v>175680</v>
      </c>
      <c r="D17" s="2">
        <v>48920</v>
      </c>
      <c r="E17" s="2">
        <f>48920-5000-5000</f>
        <v>38920</v>
      </c>
      <c r="F17" s="2">
        <f>48920-5000-5000</f>
        <v>38920</v>
      </c>
      <c r="G17" s="2">
        <v>48920</v>
      </c>
    </row>
    <row r="18" spans="1:7" ht="32.25" customHeight="1">
      <c r="A18" s="2"/>
      <c r="B18" s="6" t="s">
        <v>15</v>
      </c>
      <c r="C18" s="8">
        <f>D18+E18+F18+G18</f>
        <v>71192</v>
      </c>
      <c r="D18" s="2">
        <v>20298</v>
      </c>
      <c r="E18" s="2">
        <f>20298-5000</f>
        <v>15298</v>
      </c>
      <c r="F18" s="2">
        <f>20298-5000</f>
        <v>15298</v>
      </c>
      <c r="G18" s="2">
        <v>20298</v>
      </c>
    </row>
    <row r="19" spans="1:7">
      <c r="A19" s="2">
        <v>9</v>
      </c>
      <c r="B19" s="4" t="s">
        <v>20</v>
      </c>
      <c r="C19" s="8">
        <f>C17+C18</f>
        <v>246872</v>
      </c>
      <c r="D19" s="2"/>
      <c r="E19" s="2"/>
      <c r="F19" s="2"/>
      <c r="G19" s="2"/>
    </row>
    <row r="20" spans="1:7">
      <c r="A20" s="2">
        <v>10</v>
      </c>
      <c r="B20" s="4" t="s">
        <v>12</v>
      </c>
      <c r="C20" s="8">
        <f>D20+E20+F20+G20</f>
        <v>40684</v>
      </c>
      <c r="D20" s="2">
        <v>11671</v>
      </c>
      <c r="E20" s="2">
        <f>11671-2000-1000</f>
        <v>8671</v>
      </c>
      <c r="F20" s="2">
        <f>11671-2000-1000</f>
        <v>8671</v>
      </c>
      <c r="G20" s="2">
        <v>11671</v>
      </c>
    </row>
    <row r="21" spans="1:7" s="1" customFormat="1">
      <c r="A21" s="2">
        <v>11</v>
      </c>
      <c r="B21" s="4" t="s">
        <v>22</v>
      </c>
      <c r="C21" s="8">
        <f>D21+E21+F21+G21</f>
        <v>145960</v>
      </c>
      <c r="D21" s="2">
        <v>41990</v>
      </c>
      <c r="E21" s="2">
        <f>41990-5000-6000</f>
        <v>30990</v>
      </c>
      <c r="F21" s="2">
        <f>41990-5000-6000</f>
        <v>30990</v>
      </c>
      <c r="G21" s="2">
        <v>41990</v>
      </c>
    </row>
    <row r="22" spans="1:7">
      <c r="A22" s="2">
        <v>12</v>
      </c>
      <c r="B22" s="4" t="s">
        <v>13</v>
      </c>
      <c r="C22" s="8">
        <f t="shared" ref="C22:C23" si="1">D22+E22+F22+G22</f>
        <v>17436</v>
      </c>
      <c r="D22" s="2">
        <v>5359</v>
      </c>
      <c r="E22" s="2">
        <f>5359-1000-1000</f>
        <v>3359</v>
      </c>
      <c r="F22" s="2">
        <f>5359-1000-1000</f>
        <v>3359</v>
      </c>
      <c r="G22" s="2">
        <v>5359</v>
      </c>
    </row>
    <row r="23" spans="1:7">
      <c r="A23" s="2">
        <v>13</v>
      </c>
      <c r="B23" s="4" t="s">
        <v>16</v>
      </c>
      <c r="C23" s="8">
        <f t="shared" si="1"/>
        <v>59732</v>
      </c>
      <c r="D23" s="2">
        <v>18933</v>
      </c>
      <c r="E23" s="2">
        <f>18933-5000-3000</f>
        <v>10933</v>
      </c>
      <c r="F23" s="2">
        <f>18933-5000-3000</f>
        <v>10933</v>
      </c>
      <c r="G23" s="2">
        <v>18933</v>
      </c>
    </row>
    <row r="24" spans="1:7">
      <c r="A24" s="2"/>
      <c r="B24" s="4" t="s">
        <v>0</v>
      </c>
      <c r="C24" s="8">
        <f>C3+C4+C5+C6+C7+C10+C13+C16+C19+C20+C21+C22+C23</f>
        <v>1354000</v>
      </c>
      <c r="D24" s="2">
        <f t="shared" ref="D24" si="2">D3+D4+D5+D6+D7+D10+D13+D16+D19+D20+D21+D22+D23</f>
        <v>211138</v>
      </c>
      <c r="E24" s="2">
        <f t="shared" ref="E24" si="3">E3+E4+E5+E6+E7+E10+E13+E16+E19+E20+E21+E22+E23</f>
        <v>151578</v>
      </c>
      <c r="F24" s="2">
        <f t="shared" ref="F24" si="4">F3+F4+F5+F6+F7+F10+F13+F16+F19+F20+F21+F22+F23</f>
        <v>151578</v>
      </c>
      <c r="G24" s="2">
        <f t="shared" ref="G24" si="5">G3+G4+G5+G6+G7+G10+G13+G16+G19+G20+G21+G22+G23</f>
        <v>211138</v>
      </c>
    </row>
    <row r="26" spans="1:7">
      <c r="B26" s="9" t="s">
        <v>25</v>
      </c>
      <c r="C26">
        <f>C24-1354000</f>
        <v>0</v>
      </c>
    </row>
  </sheetData>
  <pageMargins left="0.70866141732283472" right="0.70866141732283472" top="0.74803149606299213" bottom="0.74803149606299213" header="0.31496062992125984" footer="0.31496062992125984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 квартал</vt:lpstr>
    </vt:vector>
  </TitlesOfParts>
  <Company>Комитет по образованию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 Жигульский</dc:creator>
  <cp:lastModifiedBy>User</cp:lastModifiedBy>
  <cp:lastPrinted>2020-01-10T07:37:07Z</cp:lastPrinted>
  <dcterms:created xsi:type="dcterms:W3CDTF">2017-01-09T09:02:14Z</dcterms:created>
  <dcterms:modified xsi:type="dcterms:W3CDTF">2020-01-10T07:37:23Z</dcterms:modified>
</cp:coreProperties>
</file>